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8235" windowHeight="5895" tabRatio="788" activeTab="1"/>
  </bookViews>
  <sheets>
    <sheet name="Fit 43%" sheetId="1" r:id="rId1"/>
    <sheet name="ReadyReckoner" sheetId="2" r:id="rId2"/>
  </sheets>
  <definedNames>
    <definedName name="_xlfn.BAHTTEXT" hidden="1">#NAME?</definedName>
    <definedName name="_xlnm.Print_Area" localSheetId="1">'ReadyReckoner'!$A$2:$N$50</definedName>
  </definedNames>
  <calcPr fullCalcOnLoad="1"/>
</workbook>
</file>

<file path=xl/comments1.xml><?xml version="1.0" encoding="utf-8"?>
<comments xmlns="http://schemas.openxmlformats.org/spreadsheetml/2006/main">
  <authors>
    <author>iteacherz</author>
  </authors>
  <commentList>
    <comment ref="B1" authorId="0">
      <text>
        <r>
          <rPr>
            <b/>
            <sz val="9"/>
            <rFont val="Tahoma"/>
            <family val="2"/>
          </rPr>
          <t xml:space="preserve">iteacherz: </t>
        </r>
        <r>
          <rPr>
            <sz val="9"/>
            <rFont val="Tahoma"/>
            <family val="2"/>
          </rPr>
          <t xml:space="preserve">You can change the percentage of fitment here to generate the table 
</t>
        </r>
      </text>
    </comment>
  </commentList>
</comments>
</file>

<file path=xl/sharedStrings.xml><?xml version="1.0" encoding="utf-8"?>
<sst xmlns="http://schemas.openxmlformats.org/spreadsheetml/2006/main" count="149" uniqueCount="140">
  <si>
    <t>Scale</t>
  </si>
  <si>
    <t>Increment Rate</t>
  </si>
  <si>
    <t>Present scale</t>
  </si>
  <si>
    <t>Total Pay</t>
  </si>
  <si>
    <t>13000-390-14170-430-15460-470-16870-510-18400-550-20050-590-21820-640-23740-700-25840-760-28120-820-30580-880-33220-950-36070-1030-39160-1110-42490-1190-46060-1270-49870-1360-53950-1460-58330-1560-63010-1660-67990-1760-73270-1880-78910-2020-84970-2160-91450-2330-100770-2520-110850(80)</t>
  </si>
  <si>
    <t>63.344% DA</t>
  </si>
  <si>
    <t>Sl. No.</t>
  </si>
  <si>
    <t>PRC-10 Basic Pay</t>
  </si>
  <si>
    <t xml:space="preserve">63.344% DA as on   1.7.13   </t>
  </si>
  <si>
    <t>Total (near by pay)</t>
  </si>
  <si>
    <t>PRC-15 Fixation Basic Pay</t>
  </si>
  <si>
    <t>MASTER SCALE 2013 PRC</t>
  </si>
  <si>
    <t>Stage where YOUR pay fixed at</t>
  </si>
  <si>
    <t>STAGES</t>
  </si>
  <si>
    <t>DA % as on 1.7.13</t>
  </si>
  <si>
    <t>ఆంధ్ర ప్రదేశ్ ఐక్య ఉపాధ్యాయ ఫెడరేషన్</t>
  </si>
  <si>
    <t>అధ్యయనం</t>
  </si>
  <si>
    <t xml:space="preserve">అధ్యాపనం </t>
  </si>
  <si>
    <t xml:space="preserve">సామాజిక స్పృహ </t>
  </si>
  <si>
    <t>అద్దంకి </t>
  </si>
  <si>
    <t>అర్ధవీడు</t>
  </si>
  <si>
    <t>బల్లికురవ </t>
  </si>
  <si>
    <t>బెస్తవారిపేట  </t>
  </si>
  <si>
    <t>చంద్ర శేఖర పురం </t>
  </si>
  <si>
    <t>చీమకుర్తి </t>
  </si>
  <si>
    <t>చినగంజాం</t>
  </si>
  <si>
    <t>చీరాల </t>
  </si>
  <si>
    <t>కంభం </t>
  </si>
  <si>
    <t>దర్శి </t>
  </si>
  <si>
    <t>దొనకొండ </t>
  </si>
  <si>
    <t>దోర్నాల </t>
  </si>
  <si>
    <t>గిద్దలూరు </t>
  </si>
  <si>
    <t>గుడ్లూరు </t>
  </si>
  <si>
    <t>హనుమంతునిపాడు </t>
  </si>
  <si>
    <t>ఇంకొల్లు </t>
  </si>
  <si>
    <t>జ .పంగులూరు </t>
  </si>
  <si>
    <t>కందుకూరు </t>
  </si>
  <si>
    <t>కనిగిరి </t>
  </si>
  <si>
    <t>కారంచేడు </t>
  </si>
  <si>
    <t>కొమరోలు </t>
  </si>
  <si>
    <t>కొనకనమిట్ల </t>
  </si>
  <si>
    <t>కొండపి </t>
  </si>
  <si>
    <t>కొరిశపాడు</t>
  </si>
  <si>
    <t>కొత్తపట్నం </t>
  </si>
  <si>
    <t>కురిచేడు </t>
  </si>
  <si>
    <t>లింగసముద్రం </t>
  </si>
  <si>
    <t>మద్దిపాడు </t>
  </si>
  <si>
    <t>మార్కాపురం </t>
  </si>
  <si>
    <t>మర్రిపూడి </t>
  </si>
  <si>
    <t>మార్టూరు </t>
  </si>
  <si>
    <t>ముండ్లమూరు </t>
  </si>
  <si>
    <t>నాగులుప్పలపాడు </t>
  </si>
  <si>
    <t>ఒంగోలు </t>
  </si>
  <si>
    <t>పెదచెర్లోపల్లి </t>
  </si>
  <si>
    <t>పామూరు </t>
  </si>
  <si>
    <t>పర్చూరు </t>
  </si>
  <si>
    <t>పెదారవీడు </t>
  </si>
  <si>
    <t>పొదిలి </t>
  </si>
  <si>
    <t>పొన్నలూరు </t>
  </si>
  <si>
    <t>పుల్లలచెరువు </t>
  </si>
  <si>
    <t>రాచర్ల </t>
  </si>
  <si>
    <t>సంతనూతలపాడు </t>
  </si>
  <si>
    <t>సింగరాయకొండ </t>
  </si>
  <si>
    <t>సంతమాగులూరు </t>
  </si>
  <si>
    <t>తాళ్ళూరు</t>
  </si>
  <si>
    <t>టంగుటూరు </t>
  </si>
  <si>
    <t>తర్లుపాడు </t>
  </si>
  <si>
    <t>త్రిపురాంతకం </t>
  </si>
  <si>
    <t>ఉలవపాడు </t>
  </si>
  <si>
    <t>వలేటివారి పాలెం </t>
  </si>
  <si>
    <t>వెలిగండ్ల </t>
  </si>
  <si>
    <t>వేటపాలెం </t>
  </si>
  <si>
    <t>యర్రగొండపాలెం </t>
  </si>
  <si>
    <t>యద్దనపూడి </t>
  </si>
  <si>
    <t>జరుగుమల్లి </t>
  </si>
  <si>
    <t>SELECT YOUR MANDAL</t>
  </si>
  <si>
    <t>మండల శాఖ</t>
  </si>
  <si>
    <t xml:space="preserve">~ ~ ~ ~ ~ ~ ~ ~ ~ ~ ~ ~ ~ ~ ~ ~ ~ ~ ~ ~ ~ ~ ~ ~ ~ ~ ~ ~ ~ ~ ~ ~ ~ ~ ~ ~ ~ ~ ~ ~ ~ ~ ~ ~ ~ ~ ~ ~ ~ ~ ~ ~ ~ </t>
  </si>
  <si>
    <t>FITMENT %</t>
  </si>
  <si>
    <t>Raising % in basic pay when compare with OLD BASIC</t>
  </si>
  <si>
    <t>U.T.F MANDAL UNIT</t>
  </si>
  <si>
    <t>ADDANKI</t>
  </si>
  <si>
    <t>ARTHAVEEDU</t>
  </si>
  <si>
    <t>BALLIKURAVA</t>
  </si>
  <si>
    <t>BESTAVARIPETA</t>
  </si>
  <si>
    <t>CHANDRA SEKHARA PURAM</t>
  </si>
  <si>
    <t>CHIMAKURTHY</t>
  </si>
  <si>
    <t>CHINAGANJAM</t>
  </si>
  <si>
    <t>CHIRALA</t>
  </si>
  <si>
    <t>KAMBHAM</t>
  </si>
  <si>
    <t>DARSI</t>
  </si>
  <si>
    <t>DONAKONDA</t>
  </si>
  <si>
    <t>DORNALA</t>
  </si>
  <si>
    <t>GIDDALURU</t>
  </si>
  <si>
    <t>GUDLURU</t>
  </si>
  <si>
    <t>HANUMANTHUNIPADU</t>
  </si>
  <si>
    <t>INKOLE</t>
  </si>
  <si>
    <t>J.PANGULURU</t>
  </si>
  <si>
    <t>KANDUKURU</t>
  </si>
  <si>
    <t>KANIGIRI</t>
  </si>
  <si>
    <t>KARAMCHEDU</t>
  </si>
  <si>
    <t>KOMAROLE</t>
  </si>
  <si>
    <t>KONAKANAMITLA</t>
  </si>
  <si>
    <t>KONDAPI</t>
  </si>
  <si>
    <t>KORISAPADU</t>
  </si>
  <si>
    <t>KOTHAPATNAM</t>
  </si>
  <si>
    <t>KURICHEDU</t>
  </si>
  <si>
    <t>LINGASAMUDRAM</t>
  </si>
  <si>
    <t>MADDIPADU</t>
  </si>
  <si>
    <t>MARKAPURAM</t>
  </si>
  <si>
    <t>MARRIPUDI</t>
  </si>
  <si>
    <t>MARTUR</t>
  </si>
  <si>
    <t>MUNDLAMUR</t>
  </si>
  <si>
    <t>NAGULUPPALAPADU</t>
  </si>
  <si>
    <t>ONGOLE</t>
  </si>
  <si>
    <t>PEDACHERLOPALLI</t>
  </si>
  <si>
    <t>PAMUR</t>
  </si>
  <si>
    <t>PARCHUR</t>
  </si>
  <si>
    <t>PEDARAVEEDU</t>
  </si>
  <si>
    <t>PODILI</t>
  </si>
  <si>
    <t>PONNALUR</t>
  </si>
  <si>
    <t>PULLALACHERUVU</t>
  </si>
  <si>
    <t>RACHARLA</t>
  </si>
  <si>
    <t>SANTHANUTHALA PADU</t>
  </si>
  <si>
    <t>SINGARAYAKONDA</t>
  </si>
  <si>
    <t>SANTHAMAGULUR</t>
  </si>
  <si>
    <t>THALLUR</t>
  </si>
  <si>
    <t>TANGUTUR</t>
  </si>
  <si>
    <t>TARLUPADU</t>
  </si>
  <si>
    <t>THRIPURANTHAKAM</t>
  </si>
  <si>
    <t>ULAVAPADU</t>
  </si>
  <si>
    <t>VALETIVARI PALEM</t>
  </si>
  <si>
    <t>VELIGANDLA</t>
  </si>
  <si>
    <t>VETAPALEM</t>
  </si>
  <si>
    <t>YARRAGONDAPALEM</t>
  </si>
  <si>
    <t>YADDANAPUDI</t>
  </si>
  <si>
    <t>JARUGUMALLI</t>
  </si>
  <si>
    <t>PRESIDENT:</t>
  </si>
  <si>
    <t>GEN.SECRETARY:</t>
  </si>
  <si>
    <r>
      <t xml:space="preserve">To receive updates of iteacherz, send SMS as </t>
    </r>
    <r>
      <rPr>
        <b/>
        <sz val="12"/>
        <color indexed="10"/>
        <rFont val="Calibri"/>
        <family val="2"/>
      </rPr>
      <t>FOLLOW iteacherz</t>
    </r>
    <r>
      <rPr>
        <b/>
        <sz val="12"/>
        <rFont val="Calibri"/>
        <family val="2"/>
      </rPr>
      <t xml:space="preserve"> to </t>
    </r>
    <r>
      <rPr>
        <b/>
        <sz val="12"/>
        <color indexed="10"/>
        <rFont val="Calibri"/>
        <family val="2"/>
      </rPr>
      <t>919248948837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</si>
</sst>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d/mm/yyyy;@"/>
    <numFmt numFmtId="166" formatCode="[$-409]h:mm:ss\ AM/PM"/>
    <numFmt numFmtId="167" formatCode="[$-409]dddd\,\ mmmm\ dd\,\ yyyy"/>
    <numFmt numFmtId="168" formatCode="00000"/>
    <numFmt numFmtId="169" formatCode="[$-409]d\-mmm\-yy;@"/>
    <numFmt numFmtId="170" formatCode="mmm\-yyyy"/>
    <numFmt numFmtId="171" formatCode="[$-409]d\-mmm\-yyyy;@"/>
    <numFmt numFmtId="172" formatCode="[$-409]dd\-mmm\-yy;@"/>
    <numFmt numFmtId="173" formatCode="0.000%"/>
    <numFmt numFmtId="174" formatCode="[$-409]mmmm\-yy;@"/>
    <numFmt numFmtId="175" formatCode="[$-409]mmmm\ d\,\ yyyy;@"/>
    <numFmt numFmtId="176" formatCode="m/d/yy;@"/>
    <numFmt numFmtId="177" formatCode="[$-409]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[$$-409]#,##0.00"/>
    <numFmt numFmtId="184" formatCode="[$-409]h:mm:ss\ AM/PM;@"/>
    <numFmt numFmtId="185" formatCode="[$-409]d\-mmm;@"/>
    <numFmt numFmtId="186" formatCode="0.0"/>
    <numFmt numFmtId="187" formatCode="[$-F800]dddd\,\ mmmm\ dd\,\ yyyy"/>
    <numFmt numFmtId="188" formatCode="mm/dd/yy;@"/>
    <numFmt numFmtId="189" formatCode="[$-409]mmmmm;@"/>
    <numFmt numFmtId="190" formatCode="[h]:mm:ss;@"/>
    <numFmt numFmtId="191" formatCode="m/d"/>
    <numFmt numFmtId="192" formatCode="&quot;$&quot;#,##0.00"/>
    <numFmt numFmtId="193" formatCode="_([$Php-3409]* #,##0.00_);_([$Php-3409]* \(#,##0.00\);_([$Php-3409]* &quot;-&quot;??_);_(@_)"/>
    <numFmt numFmtId="194" formatCode="000\-00\-0000"/>
    <numFmt numFmtId="195" formatCode="d\-mmm\-yyyy"/>
    <numFmt numFmtId="196" formatCode="m/d/yy\ h:mm\ AM/PM"/>
    <numFmt numFmtId="197" formatCode="mm/dd/yy"/>
    <numFmt numFmtId="198" formatCode="mmmm\ d\,\ yyyy"/>
    <numFmt numFmtId="199" formatCode="0.0000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[$-809]dd\ mmmm\ yyyy"/>
    <numFmt numFmtId="209" formatCode="[$-809]d\ mmmm\ yyyy;@"/>
    <numFmt numFmtId="210" formatCode="m/d;@"/>
    <numFmt numFmtId="211" formatCode="[$-409]d/mmm/yy;@"/>
    <numFmt numFmtId="212" formatCode="[$-409]d/mmm/yyyy;@"/>
    <numFmt numFmtId="213" formatCode="[$-409]mmm/yy;@"/>
    <numFmt numFmtId="214" formatCode="[$-409]mmmm/yy;@"/>
    <numFmt numFmtId="215" formatCode="[$-409]dd/mmm/yy;@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3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TL-TTHemalatha"/>
      <family val="5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color indexed="37"/>
      <name val="Calibri"/>
      <family val="2"/>
    </font>
    <font>
      <b/>
      <sz val="18"/>
      <color indexed="37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0"/>
    </font>
    <font>
      <b/>
      <sz val="16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33" borderId="18" xfId="0" applyNumberFormat="1" applyFont="1" applyFill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35" borderId="0" xfId="0" applyFont="1" applyFill="1" applyAlignment="1">
      <alignment vertical="center"/>
    </xf>
    <xf numFmtId="0" fontId="0" fillId="35" borderId="0" xfId="0" applyFill="1" applyAlignment="1">
      <alignment horizontal="center"/>
    </xf>
    <xf numFmtId="0" fontId="17" fillId="35" borderId="0" xfId="0" applyFont="1" applyFill="1" applyAlignment="1">
      <alignment horizontal="right" vertic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6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Alignment="1">
      <alignment/>
    </xf>
    <xf numFmtId="0" fontId="9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36" borderId="0" xfId="0" applyFill="1" applyAlignment="1">
      <alignment horizontal="left"/>
    </xf>
    <xf numFmtId="0" fontId="2" fillId="35" borderId="0" xfId="0" applyFont="1" applyFill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0" fontId="65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10" xfId="46" applyNumberFormat="1" applyFont="1" applyFill="1" applyBorder="1" applyAlignment="1" applyProtection="1">
      <alignment horizontal="center" vertical="center" wrapText="1"/>
      <protection hidden="1"/>
    </xf>
    <xf numFmtId="0" fontId="10" fillId="35" borderId="2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1" fontId="10" fillId="35" borderId="0" xfId="0" applyNumberFormat="1" applyFont="1" applyFill="1" applyBorder="1" applyAlignment="1">
      <alignment horizontal="center"/>
    </xf>
    <xf numFmtId="1" fontId="10" fillId="35" borderId="23" xfId="0" applyNumberFormat="1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1" fontId="10" fillId="35" borderId="25" xfId="0" applyNumberFormat="1" applyFont="1" applyFill="1" applyBorder="1" applyAlignment="1">
      <alignment horizontal="center"/>
    </xf>
    <xf numFmtId="1" fontId="10" fillId="35" borderId="26" xfId="0" applyNumberFormat="1" applyFont="1" applyFill="1" applyBorder="1" applyAlignment="1">
      <alignment horizontal="center"/>
    </xf>
    <xf numFmtId="0" fontId="0" fillId="35" borderId="0" xfId="0" applyFill="1" applyAlignment="1">
      <alignment wrapText="1"/>
    </xf>
    <xf numFmtId="0" fontId="42" fillId="36" borderId="19" xfId="0" applyFont="1" applyFill="1" applyBorder="1" applyAlignment="1">
      <alignment horizontal="center" vertical="center" wrapText="1"/>
    </xf>
    <xf numFmtId="0" fontId="42" fillId="36" borderId="20" xfId="0" applyFont="1" applyFill="1" applyBorder="1" applyAlignment="1">
      <alignment horizontal="center" vertical="center" wrapText="1"/>
    </xf>
    <xf numFmtId="0" fontId="42" fillId="36" borderId="2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2" fillId="36" borderId="28" xfId="0" applyFont="1" applyFill="1" applyBorder="1" applyAlignment="1">
      <alignment horizontal="center" vertical="center" wrapText="1"/>
    </xf>
    <xf numFmtId="0" fontId="42" fillId="36" borderId="29" xfId="0" applyFont="1" applyFill="1" applyBorder="1" applyAlignment="1">
      <alignment horizontal="center" vertical="center" wrapText="1"/>
    </xf>
    <xf numFmtId="0" fontId="43" fillId="36" borderId="30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6" borderId="31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18" fillId="35" borderId="20" xfId="0" applyFont="1" applyFill="1" applyBorder="1" applyAlignment="1">
      <alignment horizontal="center" wrapText="1"/>
    </xf>
    <xf numFmtId="0" fontId="18" fillId="35" borderId="33" xfId="0" applyFont="1" applyFill="1" applyBorder="1" applyAlignment="1">
      <alignment horizontal="center" wrapText="1"/>
    </xf>
    <xf numFmtId="0" fontId="45" fillId="35" borderId="0" xfId="0" applyFont="1" applyFill="1" applyAlignment="1">
      <alignment horizontal="center"/>
    </xf>
    <xf numFmtId="0" fontId="41" fillId="35" borderId="0" xfId="0" applyFont="1" applyFill="1" applyAlignment="1">
      <alignment horizontal="center" shrinkToFit="1"/>
    </xf>
    <xf numFmtId="0" fontId="22" fillId="35" borderId="0" xfId="0" applyFont="1" applyFill="1" applyAlignment="1">
      <alignment horizontal="center" wrapText="1"/>
    </xf>
    <xf numFmtId="0" fontId="10" fillId="35" borderId="34" xfId="0" applyFont="1" applyFill="1" applyBorder="1" applyAlignment="1">
      <alignment horizontal="center" textRotation="90" wrapText="1"/>
    </xf>
    <xf numFmtId="0" fontId="10" fillId="35" borderId="35" xfId="0" applyFont="1" applyFill="1" applyBorder="1" applyAlignment="1">
      <alignment horizontal="center" textRotation="90" wrapText="1"/>
    </xf>
    <xf numFmtId="0" fontId="10" fillId="35" borderId="14" xfId="0" applyFont="1" applyFill="1" applyBorder="1" applyAlignment="1">
      <alignment horizontal="center" textRotation="90" wrapText="1"/>
    </xf>
    <xf numFmtId="0" fontId="15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0" fillId="35" borderId="36" xfId="0" applyFont="1" applyFill="1" applyBorder="1" applyAlignment="1">
      <alignment horizontal="center"/>
    </xf>
    <xf numFmtId="1" fontId="10" fillId="35" borderId="37" xfId="0" applyNumberFormat="1" applyFont="1" applyFill="1" applyBorder="1" applyAlignment="1">
      <alignment horizontal="center"/>
    </xf>
    <xf numFmtId="1" fontId="10" fillId="35" borderId="3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23</xdr:col>
      <xdr:colOff>47625</xdr:colOff>
      <xdr:row>1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2914650" y="0"/>
          <a:ext cx="9105900" cy="1143000"/>
          <a:chOff x="3190875" y="0"/>
          <a:chExt cx="9644346" cy="1146147"/>
        </a:xfrm>
        <a:solidFill>
          <a:srgbClr val="FFFFFF"/>
        </a:solidFill>
      </xdr:grpSpPr>
      <xdr:pic>
        <xdr:nvPicPr>
          <xdr:cNvPr id="2" name="Picture 83" descr="utf smal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0875" y="0"/>
            <a:ext cx="990957" cy="9905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10170970" y="0"/>
            <a:ext cx="2664251" cy="3438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RPS 2013 MASTER SCALE</a:t>
            </a:r>
          </a:p>
        </xdr:txBody>
      </xdr:sp>
      <xdr:pic>
        <xdr:nvPicPr>
          <xdr:cNvPr id="4" name="Picture 3" descr="New Picture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43134" y="0"/>
            <a:ext cx="4347189" cy="11461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7</xdr:col>
      <xdr:colOff>400050</xdr:colOff>
      <xdr:row>0</xdr:row>
      <xdr:rowOff>38100</xdr:rowOff>
    </xdr:from>
    <xdr:ext cx="4619625" cy="266700"/>
    <xdr:sp>
      <xdr:nvSpPr>
        <xdr:cNvPr id="5" name="TextBox 5"/>
        <xdr:cNvSpPr txBox="1">
          <a:spLocks noChangeArrowheads="1"/>
        </xdr:cNvSpPr>
      </xdr:nvSpPr>
      <xdr:spPr>
        <a:xfrm>
          <a:off x="3876675" y="38100"/>
          <a:ext cx="461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This Explanatory page is intended to Preserve at Mandal committees of UTF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13</xdr:col>
      <xdr:colOff>409575</xdr:colOff>
      <xdr:row>4</xdr:row>
      <xdr:rowOff>171450</xdr:rowOff>
    </xdr:to>
    <xdr:pic>
      <xdr:nvPicPr>
        <xdr:cNvPr id="1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9530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180975</xdr:rowOff>
    </xdr:from>
    <xdr:to>
      <xdr:col>2</xdr:col>
      <xdr:colOff>123825</xdr:colOff>
      <xdr:row>4</xdr:row>
      <xdr:rowOff>200025</xdr:rowOff>
    </xdr:to>
    <xdr:pic>
      <xdr:nvPicPr>
        <xdr:cNvPr id="2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</xdr:row>
      <xdr:rowOff>28575</xdr:rowOff>
    </xdr:from>
    <xdr:to>
      <xdr:col>10</xdr:col>
      <xdr:colOff>381000</xdr:colOff>
      <xdr:row>4</xdr:row>
      <xdr:rowOff>219075</xdr:rowOff>
    </xdr:to>
    <xdr:sp>
      <xdr:nvSpPr>
        <xdr:cNvPr id="3" name="WordArt 513"/>
        <xdr:cNvSpPr>
          <a:spLocks/>
        </xdr:cNvSpPr>
      </xdr:nvSpPr>
      <xdr:spPr>
        <a:xfrm>
          <a:off x="1514475" y="1200150"/>
          <a:ext cx="29622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FFFFFF"/>
              </a:solidFill>
              <a:effectLst>
                <a:outerShdw dist="17960" dir="2700000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iteacherz.blogspot.in</a:t>
          </a:r>
        </a:p>
      </xdr:txBody>
    </xdr:sp>
    <xdr:clientData/>
  </xdr:twoCellAnchor>
  <xdr:twoCellAnchor>
    <xdr:from>
      <xdr:col>3</xdr:col>
      <xdr:colOff>342900</xdr:colOff>
      <xdr:row>7</xdr:row>
      <xdr:rowOff>495300</xdr:rowOff>
    </xdr:from>
    <xdr:to>
      <xdr:col>10</xdr:col>
      <xdr:colOff>200025</xdr:colOff>
      <xdr:row>45</xdr:row>
      <xdr:rowOff>114300</xdr:rowOff>
    </xdr:to>
    <xdr:sp>
      <xdr:nvSpPr>
        <xdr:cNvPr id="4" name="WordArt 383"/>
        <xdr:cNvSpPr>
          <a:spLocks/>
        </xdr:cNvSpPr>
      </xdr:nvSpPr>
      <xdr:spPr>
        <a:xfrm rot="18791905">
          <a:off x="1685925" y="2238375"/>
          <a:ext cx="2609850" cy="5953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UTF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51"/>
  </sheetPr>
  <dimension ref="A1:AC90"/>
  <sheetViews>
    <sheetView workbookViewId="0" topLeftCell="G1">
      <pane ySplit="1" topLeftCell="A74" activePane="bottomLeft" state="frozen"/>
      <selection pane="topLeft" activeCell="F1" sqref="F1"/>
      <selection pane="bottomLeft" activeCell="H80" sqref="H80"/>
    </sheetView>
  </sheetViews>
  <sheetFormatPr defaultColWidth="9.140625" defaultRowHeight="12.75"/>
  <cols>
    <col min="1" max="1" width="11.8515625" style="0" customWidth="1"/>
    <col min="2" max="2" width="10.28125" style="0" customWidth="1"/>
    <col min="3" max="3" width="3.00390625" style="0" customWidth="1"/>
    <col min="4" max="4" width="9.00390625" style="0" customWidth="1"/>
    <col min="5" max="5" width="9.28125" style="0" customWidth="1"/>
    <col min="6" max="6" width="6.421875" style="0" customWidth="1"/>
    <col min="7" max="7" width="2.28125" style="0" customWidth="1"/>
    <col min="8" max="8" width="8.7109375" style="0" customWidth="1"/>
    <col min="9" max="9" width="9.8515625" style="0" customWidth="1"/>
    <col min="10" max="10" width="9.421875" style="0" customWidth="1"/>
    <col min="11" max="11" width="10.00390625" style="0" customWidth="1"/>
    <col min="12" max="12" width="1.8515625" style="0" customWidth="1"/>
    <col min="13" max="13" width="8.7109375" style="0" customWidth="1"/>
    <col min="14" max="14" width="9.57421875" style="0" customWidth="1"/>
    <col min="16" max="16" width="9.7109375" style="0" customWidth="1"/>
    <col min="17" max="17" width="7.28125" style="0" customWidth="1"/>
    <col min="18" max="18" width="6.8515625" style="0" customWidth="1"/>
    <col min="19" max="19" width="7.8515625" style="0" customWidth="1"/>
    <col min="20" max="20" width="6.57421875" style="0" customWidth="1"/>
    <col min="21" max="21" width="7.28125" style="0" customWidth="1"/>
    <col min="22" max="22" width="6.7109375" style="0" customWidth="1"/>
    <col min="23" max="23" width="7.8515625" style="0" customWidth="1"/>
    <col min="24" max="24" width="7.140625" style="0" customWidth="1"/>
    <col min="25" max="25" width="7.57421875" style="0" customWidth="1"/>
    <col min="26" max="26" width="7.00390625" style="0" customWidth="1"/>
    <col min="27" max="27" width="3.00390625" style="0" customWidth="1"/>
    <col min="28" max="28" width="7.28125" style="1" customWidth="1"/>
    <col min="29" max="29" width="12.7109375" style="0" customWidth="1"/>
  </cols>
  <sheetData>
    <row r="1" spans="1:29" ht="78.75" customHeight="1" thickBot="1">
      <c r="A1" s="35" t="s">
        <v>78</v>
      </c>
      <c r="B1" s="34">
        <v>43</v>
      </c>
      <c r="D1" s="24" t="s">
        <v>14</v>
      </c>
      <c r="E1" s="23">
        <v>63.344</v>
      </c>
      <c r="F1" s="31"/>
      <c r="G1" s="32"/>
      <c r="H1" s="66"/>
      <c r="I1" s="66"/>
      <c r="J1" s="66"/>
      <c r="K1" s="66"/>
      <c r="L1" s="66"/>
      <c r="M1" s="66"/>
      <c r="N1" s="33"/>
      <c r="O1" s="67" t="s">
        <v>4</v>
      </c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ht="26.25" customHeight="1" thickBot="1">
      <c r="A2" s="60" t="str">
        <f>UPPER("master scale 2008")</f>
        <v>MASTER SCALE 2008</v>
      </c>
      <c r="B2" s="61"/>
      <c r="C2" s="11"/>
      <c r="D2" s="56" t="str">
        <f>UPPER("master scale 2013")</f>
        <v>MASTER SCALE 2013</v>
      </c>
      <c r="E2" s="57"/>
      <c r="F2" s="58"/>
      <c r="G2" s="12"/>
      <c r="H2" s="62" t="str">
        <f>CONCATENATE("TABLE TO SHOW WHERE YOUR BASIC PAY CAN BE FIXED WHEN ",B1,"%"," FITMENT GIVEN IN RPS 2013")</f>
        <v>TABLE TO SHOW WHERE YOUR BASIC PAY CAN BE FIXED WHEN 43% FITMENT GIVEN IN RPS 2013</v>
      </c>
      <c r="I2" s="63"/>
      <c r="J2" s="63"/>
      <c r="K2" s="63"/>
      <c r="L2" s="64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5"/>
    </row>
    <row r="3" spans="1:29" s="3" customFormat="1" ht="69.75" customHeight="1">
      <c r="A3" s="37" t="s">
        <v>0</v>
      </c>
      <c r="B3" s="37" t="s">
        <v>1</v>
      </c>
      <c r="D3" s="7" t="s">
        <v>0</v>
      </c>
      <c r="E3" s="10" t="s">
        <v>1</v>
      </c>
      <c r="F3" s="8" t="s">
        <v>13</v>
      </c>
      <c r="G3" s="9"/>
      <c r="H3" s="37" t="s">
        <v>2</v>
      </c>
      <c r="I3" s="37" t="s">
        <v>5</v>
      </c>
      <c r="J3" s="37" t="str">
        <f>CONCATENATE("Fitment ",B1,"%")</f>
        <v>Fitment 43%</v>
      </c>
      <c r="K3" s="37" t="s">
        <v>3</v>
      </c>
      <c r="L3" s="10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37" t="s">
        <v>79</v>
      </c>
    </row>
    <row r="4" spans="1:29" ht="15" customHeight="1">
      <c r="A4" s="5">
        <v>6700</v>
      </c>
      <c r="B4" s="5">
        <v>200</v>
      </c>
      <c r="C4" s="36"/>
      <c r="D4" s="14">
        <v>13000</v>
      </c>
      <c r="E4" s="5">
        <v>390</v>
      </c>
      <c r="F4" s="15">
        <v>1</v>
      </c>
      <c r="G4" s="13"/>
      <c r="H4" s="5">
        <f aca="true" t="shared" si="0" ref="H4:H17">A4</f>
        <v>6700</v>
      </c>
      <c r="I4" s="16">
        <f aca="true" t="shared" si="1" ref="I4:I35">H4*$E$1%</f>
        <v>4244.048</v>
      </c>
      <c r="J4" s="16">
        <f aca="true" t="shared" si="2" ref="J4:J35">H4*$B$1%</f>
        <v>2881</v>
      </c>
      <c r="K4" s="16">
        <f aca="true" t="shared" si="3" ref="K4:K17">H4+I4+J4</f>
        <v>13825.047999999999</v>
      </c>
      <c r="L4" s="16"/>
      <c r="M4" s="4"/>
      <c r="N4" s="4"/>
      <c r="O4" s="4"/>
      <c r="P4" s="5"/>
      <c r="Q4" s="5"/>
      <c r="R4" s="5"/>
      <c r="S4" s="5" t="str">
        <f aca="true" t="shared" si="4" ref="S4:S16">IF(AND(K4&lt;D4,K4&lt;D5),D4,"X")</f>
        <v>X</v>
      </c>
      <c r="T4" s="5" t="str">
        <f>IF(AND(K4&lt;D5,K4&lt;D6),D5,"X")</f>
        <v>X</v>
      </c>
      <c r="U4" s="5" t="str">
        <f aca="true" t="shared" si="5" ref="U4:U14">IF(AND(K4&lt;D6,K4&lt;D7),D6,"X")</f>
        <v>X</v>
      </c>
      <c r="V4" s="5">
        <f aca="true" t="shared" si="6" ref="V4:V13">IF(AND(K4&lt;D7,K4&lt;D8),D7,"X")</f>
        <v>14170</v>
      </c>
      <c r="W4" s="5">
        <f aca="true" t="shared" si="7" ref="W4:W12">IF(AND(K4&lt;D8,K4&lt;D9),D8,"X")</f>
        <v>14600</v>
      </c>
      <c r="X4" s="5">
        <f aca="true" t="shared" si="8" ref="X4:X11">IF(AND(K4&lt;D9,K4&lt;D10),D9,"X")</f>
        <v>15030</v>
      </c>
      <c r="Y4" s="5">
        <f aca="true" t="shared" si="9" ref="Y4:Y10">IF(AND(K4&lt;D10,K4&lt;D11),D10,"X")</f>
        <v>15460</v>
      </c>
      <c r="Z4" s="5">
        <f aca="true" t="shared" si="10" ref="Z4:Z9">IF(AND(K4&lt;D11,K4&lt;D12),D11,"X")</f>
        <v>15930</v>
      </c>
      <c r="AA4" s="5"/>
      <c r="AB4" s="17">
        <f>MIN(M4:AA4)</f>
        <v>14170</v>
      </c>
      <c r="AC4" s="38">
        <f aca="true" t="shared" si="11" ref="AC4:AC35">(AB4)*100/D4</f>
        <v>109</v>
      </c>
    </row>
    <row r="5" spans="1:29" s="2" customFormat="1" ht="15" customHeight="1">
      <c r="A5" s="5">
        <f aca="true" t="shared" si="12" ref="A5:A68">A4+B4</f>
        <v>6900</v>
      </c>
      <c r="B5" s="5">
        <v>200</v>
      </c>
      <c r="C5" s="36"/>
      <c r="D5" s="14">
        <f>D4+E4</f>
        <v>13390</v>
      </c>
      <c r="E5" s="5">
        <v>390</v>
      </c>
      <c r="F5" s="15">
        <v>2</v>
      </c>
      <c r="G5" s="13"/>
      <c r="H5" s="5">
        <f t="shared" si="0"/>
        <v>6900</v>
      </c>
      <c r="I5" s="16">
        <f t="shared" si="1"/>
        <v>4370.736</v>
      </c>
      <c r="J5" s="16">
        <f t="shared" si="2"/>
        <v>2967</v>
      </c>
      <c r="K5" s="16">
        <f t="shared" si="3"/>
        <v>14237.736</v>
      </c>
      <c r="L5" s="16"/>
      <c r="M5" s="4"/>
      <c r="N5" s="4"/>
      <c r="O5" s="4"/>
      <c r="P5" s="5"/>
      <c r="Q5" s="5"/>
      <c r="R5" s="5" t="str">
        <f aca="true" t="shared" si="13" ref="R5:R17">IF(AND(K5&lt;D4,K5&lt;D5),D4,"X")</f>
        <v>X</v>
      </c>
      <c r="S5" s="5" t="str">
        <f t="shared" si="4"/>
        <v>X</v>
      </c>
      <c r="T5" s="5" t="str">
        <f aca="true" t="shared" si="14" ref="T5:T15">IF(AND(K5&lt;D6,K5&lt;D7),D6,"X")</f>
        <v>X</v>
      </c>
      <c r="U5" s="5" t="str">
        <f t="shared" si="5"/>
        <v>X</v>
      </c>
      <c r="V5" s="5">
        <f t="shared" si="6"/>
        <v>14600</v>
      </c>
      <c r="W5" s="5">
        <f t="shared" si="7"/>
        <v>15030</v>
      </c>
      <c r="X5" s="5">
        <f t="shared" si="8"/>
        <v>15460</v>
      </c>
      <c r="Y5" s="5">
        <f t="shared" si="9"/>
        <v>15930</v>
      </c>
      <c r="Z5" s="5">
        <f t="shared" si="10"/>
        <v>16400</v>
      </c>
      <c r="AA5" s="5"/>
      <c r="AB5" s="17">
        <f aca="true" t="shared" si="15" ref="AB5:AB48">MIN(M5:AA5)</f>
        <v>14600</v>
      </c>
      <c r="AC5" s="38">
        <f t="shared" si="11"/>
        <v>109.03659447348768</v>
      </c>
    </row>
    <row r="6" spans="1:29" s="2" customFormat="1" ht="15" customHeight="1">
      <c r="A6" s="5">
        <f t="shared" si="12"/>
        <v>7100</v>
      </c>
      <c r="B6" s="5">
        <v>200</v>
      </c>
      <c r="C6" s="36"/>
      <c r="D6" s="14">
        <f aca="true" t="shared" si="16" ref="D6:D69">D5+E5</f>
        <v>13780</v>
      </c>
      <c r="E6" s="5">
        <v>390</v>
      </c>
      <c r="F6" s="15">
        <v>3</v>
      </c>
      <c r="G6" s="13"/>
      <c r="H6" s="5">
        <f t="shared" si="0"/>
        <v>7100</v>
      </c>
      <c r="I6" s="16">
        <f t="shared" si="1"/>
        <v>4497.424</v>
      </c>
      <c r="J6" s="16">
        <f t="shared" si="2"/>
        <v>3053</v>
      </c>
      <c r="K6" s="16">
        <f t="shared" si="3"/>
        <v>14650.423999999999</v>
      </c>
      <c r="L6" s="16"/>
      <c r="M6" s="4"/>
      <c r="N6" s="4"/>
      <c r="O6" s="4"/>
      <c r="P6" s="5"/>
      <c r="Q6" s="5" t="str">
        <f aca="true" t="shared" si="17" ref="Q6:Q17">IF(AND(K6&lt;D4,K6&lt;D5),D4,"X")</f>
        <v>X</v>
      </c>
      <c r="R6" s="5" t="str">
        <f t="shared" si="13"/>
        <v>X</v>
      </c>
      <c r="S6" s="5" t="str">
        <f t="shared" si="4"/>
        <v>X</v>
      </c>
      <c r="T6" s="5" t="str">
        <f t="shared" si="14"/>
        <v>X</v>
      </c>
      <c r="U6" s="5" t="str">
        <f t="shared" si="5"/>
        <v>X</v>
      </c>
      <c r="V6" s="5">
        <f t="shared" si="6"/>
        <v>15030</v>
      </c>
      <c r="W6" s="5">
        <f t="shared" si="7"/>
        <v>15460</v>
      </c>
      <c r="X6" s="5">
        <f t="shared" si="8"/>
        <v>15930</v>
      </c>
      <c r="Y6" s="5">
        <f t="shared" si="9"/>
        <v>16400</v>
      </c>
      <c r="Z6" s="5">
        <f t="shared" si="10"/>
        <v>16870</v>
      </c>
      <c r="AA6" s="5"/>
      <c r="AB6" s="17">
        <f t="shared" si="15"/>
        <v>15030</v>
      </c>
      <c r="AC6" s="38">
        <f t="shared" si="11"/>
        <v>109.0711175616836</v>
      </c>
    </row>
    <row r="7" spans="1:29" s="2" customFormat="1" ht="15" customHeight="1">
      <c r="A7" s="5">
        <f t="shared" si="12"/>
        <v>7300</v>
      </c>
      <c r="B7" s="5">
        <v>220</v>
      </c>
      <c r="C7" s="36"/>
      <c r="D7" s="14">
        <f t="shared" si="16"/>
        <v>14170</v>
      </c>
      <c r="E7" s="5">
        <v>430</v>
      </c>
      <c r="F7" s="15">
        <v>4</v>
      </c>
      <c r="G7" s="13"/>
      <c r="H7" s="5">
        <f t="shared" si="0"/>
        <v>7300</v>
      </c>
      <c r="I7" s="16">
        <f t="shared" si="1"/>
        <v>4624.112</v>
      </c>
      <c r="J7" s="16">
        <f t="shared" si="2"/>
        <v>3139</v>
      </c>
      <c r="K7" s="16">
        <f t="shared" si="3"/>
        <v>15063.112000000001</v>
      </c>
      <c r="L7" s="16"/>
      <c r="M7" s="4"/>
      <c r="N7" s="4"/>
      <c r="O7" s="4"/>
      <c r="P7" s="5" t="str">
        <f aca="true" t="shared" si="18" ref="P7:P38">IF(AND(K7&lt;D4,K7&lt;D5),D4,"X")</f>
        <v>X</v>
      </c>
      <c r="Q7" s="5" t="str">
        <f t="shared" si="17"/>
        <v>X</v>
      </c>
      <c r="R7" s="5" t="str">
        <f t="shared" si="13"/>
        <v>X</v>
      </c>
      <c r="S7" s="5" t="str">
        <f t="shared" si="4"/>
        <v>X</v>
      </c>
      <c r="T7" s="5" t="str">
        <f t="shared" si="14"/>
        <v>X</v>
      </c>
      <c r="U7" s="5" t="str">
        <f t="shared" si="5"/>
        <v>X</v>
      </c>
      <c r="V7" s="5">
        <f t="shared" si="6"/>
        <v>15460</v>
      </c>
      <c r="W7" s="5">
        <f t="shared" si="7"/>
        <v>15930</v>
      </c>
      <c r="X7" s="5">
        <f t="shared" si="8"/>
        <v>16400</v>
      </c>
      <c r="Y7" s="5">
        <f t="shared" si="9"/>
        <v>16870</v>
      </c>
      <c r="Z7" s="5">
        <f t="shared" si="10"/>
        <v>17380</v>
      </c>
      <c r="AA7" s="5"/>
      <c r="AB7" s="17">
        <f t="shared" si="15"/>
        <v>15460</v>
      </c>
      <c r="AC7" s="38">
        <f t="shared" si="11"/>
        <v>109.10374029640084</v>
      </c>
    </row>
    <row r="8" spans="1:29" s="2" customFormat="1" ht="15" customHeight="1">
      <c r="A8" s="5">
        <f t="shared" si="12"/>
        <v>7520</v>
      </c>
      <c r="B8" s="5">
        <v>220</v>
      </c>
      <c r="C8" s="36"/>
      <c r="D8" s="14">
        <f t="shared" si="16"/>
        <v>14600</v>
      </c>
      <c r="E8" s="5">
        <v>430</v>
      </c>
      <c r="F8" s="15">
        <v>5</v>
      </c>
      <c r="G8" s="13"/>
      <c r="H8" s="5">
        <f t="shared" si="0"/>
        <v>7520</v>
      </c>
      <c r="I8" s="16">
        <f t="shared" si="1"/>
        <v>4763.4688</v>
      </c>
      <c r="J8" s="16">
        <f t="shared" si="2"/>
        <v>3233.6</v>
      </c>
      <c r="K8" s="16">
        <f t="shared" si="3"/>
        <v>15517.0688</v>
      </c>
      <c r="L8" s="16"/>
      <c r="M8" s="4"/>
      <c r="N8" s="4"/>
      <c r="O8" s="4" t="str">
        <f aca="true" t="shared" si="19" ref="O8:O39">IF(AND(K8&lt;D4,K8&lt;D5),D4,"X")</f>
        <v>X</v>
      </c>
      <c r="P8" s="5" t="str">
        <f t="shared" si="18"/>
        <v>X</v>
      </c>
      <c r="Q8" s="5" t="str">
        <f t="shared" si="17"/>
        <v>X</v>
      </c>
      <c r="R8" s="5" t="str">
        <f t="shared" si="13"/>
        <v>X</v>
      </c>
      <c r="S8" s="5" t="str">
        <f t="shared" si="4"/>
        <v>X</v>
      </c>
      <c r="T8" s="5" t="str">
        <f t="shared" si="14"/>
        <v>X</v>
      </c>
      <c r="U8" s="5" t="str">
        <f t="shared" si="5"/>
        <v>X</v>
      </c>
      <c r="V8" s="5">
        <f t="shared" si="6"/>
        <v>15930</v>
      </c>
      <c r="W8" s="5">
        <f t="shared" si="7"/>
        <v>16400</v>
      </c>
      <c r="X8" s="5">
        <f t="shared" si="8"/>
        <v>16870</v>
      </c>
      <c r="Y8" s="5">
        <f t="shared" si="9"/>
        <v>17380</v>
      </c>
      <c r="Z8" s="5">
        <f t="shared" si="10"/>
        <v>17890</v>
      </c>
      <c r="AA8" s="5"/>
      <c r="AB8" s="17">
        <f t="shared" si="15"/>
        <v>15930</v>
      </c>
      <c r="AC8" s="38">
        <f t="shared" si="11"/>
        <v>109.10958904109589</v>
      </c>
    </row>
    <row r="9" spans="1:29" s="2" customFormat="1" ht="15" customHeight="1">
      <c r="A9" s="5">
        <f t="shared" si="12"/>
        <v>7740</v>
      </c>
      <c r="B9" s="5">
        <v>220</v>
      </c>
      <c r="C9" s="36"/>
      <c r="D9" s="14">
        <f t="shared" si="16"/>
        <v>15030</v>
      </c>
      <c r="E9" s="5">
        <v>430</v>
      </c>
      <c r="F9" s="15">
        <v>6</v>
      </c>
      <c r="G9" s="13"/>
      <c r="H9" s="5">
        <f t="shared" si="0"/>
        <v>7740</v>
      </c>
      <c r="I9" s="16">
        <f t="shared" si="1"/>
        <v>4902.8256</v>
      </c>
      <c r="J9" s="16">
        <f t="shared" si="2"/>
        <v>3328.2</v>
      </c>
      <c r="K9" s="16">
        <f t="shared" si="3"/>
        <v>15971.0256</v>
      </c>
      <c r="L9" s="16"/>
      <c r="M9" s="4"/>
      <c r="N9" s="4" t="str">
        <f aca="true" t="shared" si="20" ref="N9:N40">IF(AND(K9&lt;D4,K9&lt;D5),D4,"X")</f>
        <v>X</v>
      </c>
      <c r="O9" s="4" t="str">
        <f t="shared" si="19"/>
        <v>X</v>
      </c>
      <c r="P9" s="5" t="str">
        <f t="shared" si="18"/>
        <v>X</v>
      </c>
      <c r="Q9" s="5" t="str">
        <f t="shared" si="17"/>
        <v>X</v>
      </c>
      <c r="R9" s="5" t="str">
        <f t="shared" si="13"/>
        <v>X</v>
      </c>
      <c r="S9" s="5" t="str">
        <f t="shared" si="4"/>
        <v>X</v>
      </c>
      <c r="T9" s="5" t="str">
        <f t="shared" si="14"/>
        <v>X</v>
      </c>
      <c r="U9" s="5" t="str">
        <f t="shared" si="5"/>
        <v>X</v>
      </c>
      <c r="V9" s="5">
        <f t="shared" si="6"/>
        <v>16400</v>
      </c>
      <c r="W9" s="5">
        <f t="shared" si="7"/>
        <v>16870</v>
      </c>
      <c r="X9" s="5">
        <f t="shared" si="8"/>
        <v>17380</v>
      </c>
      <c r="Y9" s="5">
        <f t="shared" si="9"/>
        <v>17890</v>
      </c>
      <c r="Z9" s="5">
        <f t="shared" si="10"/>
        <v>18400</v>
      </c>
      <c r="AA9" s="5"/>
      <c r="AB9" s="17">
        <f t="shared" si="15"/>
        <v>16400</v>
      </c>
      <c r="AC9" s="38">
        <f t="shared" si="11"/>
        <v>109.11510312707918</v>
      </c>
    </row>
    <row r="10" spans="1:29" s="2" customFormat="1" ht="15" customHeight="1">
      <c r="A10" s="5">
        <f t="shared" si="12"/>
        <v>7960</v>
      </c>
      <c r="B10" s="5">
        <v>240</v>
      </c>
      <c r="C10" s="36"/>
      <c r="D10" s="14">
        <f t="shared" si="16"/>
        <v>15460</v>
      </c>
      <c r="E10" s="5">
        <v>470</v>
      </c>
      <c r="F10" s="15">
        <v>7</v>
      </c>
      <c r="G10" s="13"/>
      <c r="H10" s="5">
        <f t="shared" si="0"/>
        <v>7960</v>
      </c>
      <c r="I10" s="16">
        <f t="shared" si="1"/>
        <v>5042.1824</v>
      </c>
      <c r="J10" s="16">
        <f t="shared" si="2"/>
        <v>3422.7999999999997</v>
      </c>
      <c r="K10" s="16">
        <f t="shared" si="3"/>
        <v>16424.9824</v>
      </c>
      <c r="L10" s="16"/>
      <c r="M10" s="4" t="str">
        <f aca="true" t="shared" si="21" ref="M10:M41">IF(AND(K10&lt;D4,K10&lt;D5),D4,"X")</f>
        <v>X</v>
      </c>
      <c r="N10" s="4" t="str">
        <f t="shared" si="20"/>
        <v>X</v>
      </c>
      <c r="O10" s="4" t="str">
        <f t="shared" si="19"/>
        <v>X</v>
      </c>
      <c r="P10" s="5" t="str">
        <f t="shared" si="18"/>
        <v>X</v>
      </c>
      <c r="Q10" s="5" t="str">
        <f t="shared" si="17"/>
        <v>X</v>
      </c>
      <c r="R10" s="5" t="str">
        <f t="shared" si="13"/>
        <v>X</v>
      </c>
      <c r="S10" s="5" t="str">
        <f t="shared" si="4"/>
        <v>X</v>
      </c>
      <c r="T10" s="5" t="str">
        <f t="shared" si="14"/>
        <v>X</v>
      </c>
      <c r="U10" s="5" t="str">
        <f t="shared" si="5"/>
        <v>X</v>
      </c>
      <c r="V10" s="5">
        <f t="shared" si="6"/>
        <v>16870</v>
      </c>
      <c r="W10" s="5">
        <f t="shared" si="7"/>
        <v>17380</v>
      </c>
      <c r="X10" s="5">
        <f t="shared" si="8"/>
        <v>17890</v>
      </c>
      <c r="Y10" s="5">
        <f t="shared" si="9"/>
        <v>18400</v>
      </c>
      <c r="Z10" s="5">
        <f aca="true" t="shared" si="22" ref="Z10:Z35">IF(AND(K10&lt;D17,K10&lt;D18),D17,"X")</f>
        <v>18950</v>
      </c>
      <c r="AA10" s="5"/>
      <c r="AB10" s="17">
        <f t="shared" si="15"/>
        <v>16870</v>
      </c>
      <c r="AC10" s="38">
        <f t="shared" si="11"/>
        <v>109.12031047865459</v>
      </c>
    </row>
    <row r="11" spans="1:29" s="2" customFormat="1" ht="15" customHeight="1">
      <c r="A11" s="5">
        <f t="shared" si="12"/>
        <v>8200</v>
      </c>
      <c r="B11" s="5">
        <v>240</v>
      </c>
      <c r="C11" s="36"/>
      <c r="D11" s="14">
        <f t="shared" si="16"/>
        <v>15930</v>
      </c>
      <c r="E11" s="5">
        <v>470</v>
      </c>
      <c r="F11" s="15">
        <v>8</v>
      </c>
      <c r="G11" s="13"/>
      <c r="H11" s="5">
        <f t="shared" si="0"/>
        <v>8200</v>
      </c>
      <c r="I11" s="16">
        <f t="shared" si="1"/>
        <v>5194.208</v>
      </c>
      <c r="J11" s="16">
        <f t="shared" si="2"/>
        <v>3526</v>
      </c>
      <c r="K11" s="16">
        <f t="shared" si="3"/>
        <v>16920.208</v>
      </c>
      <c r="L11" s="16"/>
      <c r="M11" s="4" t="str">
        <f t="shared" si="21"/>
        <v>X</v>
      </c>
      <c r="N11" s="4" t="str">
        <f t="shared" si="20"/>
        <v>X</v>
      </c>
      <c r="O11" s="4" t="str">
        <f t="shared" si="19"/>
        <v>X</v>
      </c>
      <c r="P11" s="5" t="str">
        <f t="shared" si="18"/>
        <v>X</v>
      </c>
      <c r="Q11" s="5" t="str">
        <f t="shared" si="17"/>
        <v>X</v>
      </c>
      <c r="R11" s="5" t="str">
        <f t="shared" si="13"/>
        <v>X</v>
      </c>
      <c r="S11" s="5" t="str">
        <f t="shared" si="4"/>
        <v>X</v>
      </c>
      <c r="T11" s="5" t="str">
        <f t="shared" si="14"/>
        <v>X</v>
      </c>
      <c r="U11" s="5" t="str">
        <f t="shared" si="5"/>
        <v>X</v>
      </c>
      <c r="V11" s="5">
        <f t="shared" si="6"/>
        <v>17380</v>
      </c>
      <c r="W11" s="5">
        <f t="shared" si="7"/>
        <v>17890</v>
      </c>
      <c r="X11" s="5">
        <f t="shared" si="8"/>
        <v>18400</v>
      </c>
      <c r="Y11" s="5">
        <f aca="true" t="shared" si="23" ref="Y11:Y35">IF(AND(K11&lt;D17,K11&lt;D18),D17,"X")</f>
        <v>18950</v>
      </c>
      <c r="Z11" s="5">
        <f t="shared" si="22"/>
        <v>19500</v>
      </c>
      <c r="AA11" s="5"/>
      <c r="AB11" s="17">
        <f t="shared" si="15"/>
        <v>17380</v>
      </c>
      <c r="AC11" s="38">
        <f t="shared" si="11"/>
        <v>109.10232266164469</v>
      </c>
    </row>
    <row r="12" spans="1:29" s="2" customFormat="1" ht="15" customHeight="1">
      <c r="A12" s="5">
        <f t="shared" si="12"/>
        <v>8440</v>
      </c>
      <c r="B12" s="5">
        <v>240</v>
      </c>
      <c r="C12" s="36"/>
      <c r="D12" s="14">
        <f t="shared" si="16"/>
        <v>16400</v>
      </c>
      <c r="E12" s="5">
        <v>470</v>
      </c>
      <c r="F12" s="15">
        <v>9</v>
      </c>
      <c r="G12" s="13"/>
      <c r="H12" s="5">
        <f t="shared" si="0"/>
        <v>8440</v>
      </c>
      <c r="I12" s="16">
        <f t="shared" si="1"/>
        <v>5346.2336000000005</v>
      </c>
      <c r="J12" s="16">
        <f t="shared" si="2"/>
        <v>3629.2</v>
      </c>
      <c r="K12" s="16">
        <f t="shared" si="3"/>
        <v>17415.4336</v>
      </c>
      <c r="L12" s="16"/>
      <c r="M12" s="4" t="str">
        <f t="shared" si="21"/>
        <v>X</v>
      </c>
      <c r="N12" s="4" t="str">
        <f t="shared" si="20"/>
        <v>X</v>
      </c>
      <c r="O12" s="4" t="str">
        <f t="shared" si="19"/>
        <v>X</v>
      </c>
      <c r="P12" s="5" t="str">
        <f t="shared" si="18"/>
        <v>X</v>
      </c>
      <c r="Q12" s="5" t="str">
        <f t="shared" si="17"/>
        <v>X</v>
      </c>
      <c r="R12" s="5" t="str">
        <f t="shared" si="13"/>
        <v>X</v>
      </c>
      <c r="S12" s="5" t="str">
        <f t="shared" si="4"/>
        <v>X</v>
      </c>
      <c r="T12" s="5" t="str">
        <f t="shared" si="14"/>
        <v>X</v>
      </c>
      <c r="U12" s="5" t="str">
        <f t="shared" si="5"/>
        <v>X</v>
      </c>
      <c r="V12" s="5">
        <f t="shared" si="6"/>
        <v>17890</v>
      </c>
      <c r="W12" s="5">
        <f t="shared" si="7"/>
        <v>18400</v>
      </c>
      <c r="X12" s="5">
        <f aca="true" t="shared" si="24" ref="X12:X35">IF(AND(K12&lt;D17,K12&lt;D18),D17,"X")</f>
        <v>18950</v>
      </c>
      <c r="Y12" s="5">
        <f t="shared" si="23"/>
        <v>19500</v>
      </c>
      <c r="Z12" s="5">
        <f t="shared" si="22"/>
        <v>20050</v>
      </c>
      <c r="AA12" s="5"/>
      <c r="AB12" s="17">
        <f t="shared" si="15"/>
        <v>17890</v>
      </c>
      <c r="AC12" s="38">
        <f t="shared" si="11"/>
        <v>109.08536585365853</v>
      </c>
    </row>
    <row r="13" spans="1:29" s="2" customFormat="1" ht="15" customHeight="1">
      <c r="A13" s="5">
        <f t="shared" si="12"/>
        <v>8680</v>
      </c>
      <c r="B13" s="5">
        <v>260</v>
      </c>
      <c r="C13" s="36"/>
      <c r="D13" s="14">
        <f t="shared" si="16"/>
        <v>16870</v>
      </c>
      <c r="E13" s="5">
        <v>510</v>
      </c>
      <c r="F13" s="15">
        <v>10</v>
      </c>
      <c r="G13" s="13"/>
      <c r="H13" s="5">
        <f t="shared" si="0"/>
        <v>8680</v>
      </c>
      <c r="I13" s="16">
        <f t="shared" si="1"/>
        <v>5498.2592</v>
      </c>
      <c r="J13" s="16">
        <f t="shared" si="2"/>
        <v>3732.4</v>
      </c>
      <c r="K13" s="16">
        <f t="shared" si="3"/>
        <v>17910.659200000002</v>
      </c>
      <c r="L13" s="16"/>
      <c r="M13" s="4" t="str">
        <f t="shared" si="21"/>
        <v>X</v>
      </c>
      <c r="N13" s="4" t="str">
        <f t="shared" si="20"/>
        <v>X</v>
      </c>
      <c r="O13" s="4" t="str">
        <f t="shared" si="19"/>
        <v>X</v>
      </c>
      <c r="P13" s="5" t="str">
        <f t="shared" si="18"/>
        <v>X</v>
      </c>
      <c r="Q13" s="5" t="str">
        <f t="shared" si="17"/>
        <v>X</v>
      </c>
      <c r="R13" s="5" t="str">
        <f t="shared" si="13"/>
        <v>X</v>
      </c>
      <c r="S13" s="5" t="str">
        <f t="shared" si="4"/>
        <v>X</v>
      </c>
      <c r="T13" s="5" t="str">
        <f t="shared" si="14"/>
        <v>X</v>
      </c>
      <c r="U13" s="5" t="str">
        <f t="shared" si="5"/>
        <v>X</v>
      </c>
      <c r="V13" s="5">
        <f t="shared" si="6"/>
        <v>18400</v>
      </c>
      <c r="W13" s="5">
        <f aca="true" t="shared" si="25" ref="W13:W35">IF(AND(K13&lt;D17,K13&lt;D18),D17,"X")</f>
        <v>18950</v>
      </c>
      <c r="X13" s="5">
        <f t="shared" si="24"/>
        <v>19500</v>
      </c>
      <c r="Y13" s="5">
        <f t="shared" si="23"/>
        <v>20050</v>
      </c>
      <c r="Z13" s="5">
        <f t="shared" si="22"/>
        <v>20640</v>
      </c>
      <c r="AA13" s="5"/>
      <c r="AB13" s="17">
        <f t="shared" si="15"/>
        <v>18400</v>
      </c>
      <c r="AC13" s="38">
        <f t="shared" si="11"/>
        <v>109.06935388263189</v>
      </c>
    </row>
    <row r="14" spans="1:29" s="2" customFormat="1" ht="15" customHeight="1">
      <c r="A14" s="5">
        <f t="shared" si="12"/>
        <v>8940</v>
      </c>
      <c r="B14" s="5">
        <v>260</v>
      </c>
      <c r="C14" s="36"/>
      <c r="D14" s="14">
        <f t="shared" si="16"/>
        <v>17380</v>
      </c>
      <c r="E14" s="5">
        <v>510</v>
      </c>
      <c r="F14" s="15">
        <v>11</v>
      </c>
      <c r="G14" s="13"/>
      <c r="H14" s="5">
        <f t="shared" si="0"/>
        <v>8940</v>
      </c>
      <c r="I14" s="16">
        <f t="shared" si="1"/>
        <v>5662.9536</v>
      </c>
      <c r="J14" s="16">
        <f t="shared" si="2"/>
        <v>3844.2</v>
      </c>
      <c r="K14" s="16">
        <f t="shared" si="3"/>
        <v>18447.1536</v>
      </c>
      <c r="L14" s="16"/>
      <c r="M14" s="4" t="str">
        <f t="shared" si="21"/>
        <v>X</v>
      </c>
      <c r="N14" s="4" t="str">
        <f t="shared" si="20"/>
        <v>X</v>
      </c>
      <c r="O14" s="4" t="str">
        <f t="shared" si="19"/>
        <v>X</v>
      </c>
      <c r="P14" s="5" t="str">
        <f t="shared" si="18"/>
        <v>X</v>
      </c>
      <c r="Q14" s="5" t="str">
        <f t="shared" si="17"/>
        <v>X</v>
      </c>
      <c r="R14" s="5" t="str">
        <f t="shared" si="13"/>
        <v>X</v>
      </c>
      <c r="S14" s="5" t="str">
        <f t="shared" si="4"/>
        <v>X</v>
      </c>
      <c r="T14" s="5" t="str">
        <f t="shared" si="14"/>
        <v>X</v>
      </c>
      <c r="U14" s="5" t="str">
        <f t="shared" si="5"/>
        <v>X</v>
      </c>
      <c r="V14" s="5">
        <f aca="true" t="shared" si="26" ref="V14:V35">IF(AND(K14&lt;D17,K14&lt;D18),D17,"X")</f>
        <v>18950</v>
      </c>
      <c r="W14" s="5">
        <f t="shared" si="25"/>
        <v>19500</v>
      </c>
      <c r="X14" s="5">
        <f t="shared" si="24"/>
        <v>20050</v>
      </c>
      <c r="Y14" s="5">
        <f t="shared" si="23"/>
        <v>20640</v>
      </c>
      <c r="Z14" s="5">
        <f t="shared" si="22"/>
        <v>21230</v>
      </c>
      <c r="AA14" s="5"/>
      <c r="AB14" s="17">
        <f t="shared" si="15"/>
        <v>18950</v>
      </c>
      <c r="AC14" s="38">
        <f t="shared" si="11"/>
        <v>109.03337169159954</v>
      </c>
    </row>
    <row r="15" spans="1:29" s="2" customFormat="1" ht="15" customHeight="1">
      <c r="A15" s="5">
        <f t="shared" si="12"/>
        <v>9200</v>
      </c>
      <c r="B15" s="5">
        <v>260</v>
      </c>
      <c r="C15" s="36"/>
      <c r="D15" s="14">
        <f t="shared" si="16"/>
        <v>17890</v>
      </c>
      <c r="E15" s="5">
        <v>510</v>
      </c>
      <c r="F15" s="15">
        <v>12</v>
      </c>
      <c r="G15" s="13"/>
      <c r="H15" s="5">
        <f t="shared" si="0"/>
        <v>9200</v>
      </c>
      <c r="I15" s="16">
        <f t="shared" si="1"/>
        <v>5827.648</v>
      </c>
      <c r="J15" s="16">
        <f t="shared" si="2"/>
        <v>3956</v>
      </c>
      <c r="K15" s="16">
        <f t="shared" si="3"/>
        <v>18983.648</v>
      </c>
      <c r="L15" s="16"/>
      <c r="M15" s="4" t="str">
        <f t="shared" si="21"/>
        <v>X</v>
      </c>
      <c r="N15" s="4" t="str">
        <f t="shared" si="20"/>
        <v>X</v>
      </c>
      <c r="O15" s="4" t="str">
        <f t="shared" si="19"/>
        <v>X</v>
      </c>
      <c r="P15" s="5" t="str">
        <f t="shared" si="18"/>
        <v>X</v>
      </c>
      <c r="Q15" s="5" t="str">
        <f t="shared" si="17"/>
        <v>X</v>
      </c>
      <c r="R15" s="5" t="str">
        <f t="shared" si="13"/>
        <v>X</v>
      </c>
      <c r="S15" s="5" t="str">
        <f t="shared" si="4"/>
        <v>X</v>
      </c>
      <c r="T15" s="5" t="str">
        <f t="shared" si="14"/>
        <v>X</v>
      </c>
      <c r="U15" s="5" t="str">
        <f aca="true" t="shared" si="27" ref="U15:U35">IF(AND(K15&lt;D17,K15&lt;D18),D17,"X")</f>
        <v>X</v>
      </c>
      <c r="V15" s="5">
        <f t="shared" si="26"/>
        <v>19500</v>
      </c>
      <c r="W15" s="5">
        <f t="shared" si="25"/>
        <v>20050</v>
      </c>
      <c r="X15" s="5">
        <f t="shared" si="24"/>
        <v>20640</v>
      </c>
      <c r="Y15" s="5">
        <f t="shared" si="23"/>
        <v>21230</v>
      </c>
      <c r="Z15" s="5">
        <f t="shared" si="22"/>
        <v>21820</v>
      </c>
      <c r="AA15" s="5"/>
      <c r="AB15" s="17">
        <f t="shared" si="15"/>
        <v>19500</v>
      </c>
      <c r="AC15" s="38">
        <f t="shared" si="11"/>
        <v>108.99944102850755</v>
      </c>
    </row>
    <row r="16" spans="1:29" s="2" customFormat="1" ht="15" customHeight="1">
      <c r="A16" s="5">
        <f t="shared" si="12"/>
        <v>9460</v>
      </c>
      <c r="B16" s="5">
        <v>280</v>
      </c>
      <c r="C16" s="36"/>
      <c r="D16" s="14">
        <f t="shared" si="16"/>
        <v>18400</v>
      </c>
      <c r="E16" s="5">
        <v>550</v>
      </c>
      <c r="F16" s="15">
        <v>13</v>
      </c>
      <c r="G16" s="13"/>
      <c r="H16" s="5">
        <f t="shared" si="0"/>
        <v>9460</v>
      </c>
      <c r="I16" s="16">
        <f t="shared" si="1"/>
        <v>5992.3424</v>
      </c>
      <c r="J16" s="16">
        <f t="shared" si="2"/>
        <v>4067.7999999999997</v>
      </c>
      <c r="K16" s="16">
        <f t="shared" si="3"/>
        <v>19520.1424</v>
      </c>
      <c r="L16" s="16"/>
      <c r="M16" s="4" t="str">
        <f t="shared" si="21"/>
        <v>X</v>
      </c>
      <c r="N16" s="4" t="str">
        <f t="shared" si="20"/>
        <v>X</v>
      </c>
      <c r="O16" s="4" t="str">
        <f t="shared" si="19"/>
        <v>X</v>
      </c>
      <c r="P16" s="5" t="str">
        <f t="shared" si="18"/>
        <v>X</v>
      </c>
      <c r="Q16" s="5" t="str">
        <f t="shared" si="17"/>
        <v>X</v>
      </c>
      <c r="R16" s="5" t="str">
        <f t="shared" si="13"/>
        <v>X</v>
      </c>
      <c r="S16" s="5" t="str">
        <f t="shared" si="4"/>
        <v>X</v>
      </c>
      <c r="T16" s="5" t="str">
        <f aca="true" t="shared" si="28" ref="T16:T35">IF(AND(K16&lt;D17,K16&lt;D18),D17,"X")</f>
        <v>X</v>
      </c>
      <c r="U16" s="5" t="str">
        <f t="shared" si="27"/>
        <v>X</v>
      </c>
      <c r="V16" s="5">
        <f t="shared" si="26"/>
        <v>20050</v>
      </c>
      <c r="W16" s="5">
        <f t="shared" si="25"/>
        <v>20640</v>
      </c>
      <c r="X16" s="5">
        <f t="shared" si="24"/>
        <v>21230</v>
      </c>
      <c r="Y16" s="5">
        <f t="shared" si="23"/>
        <v>21820</v>
      </c>
      <c r="Z16" s="5">
        <f t="shared" si="22"/>
        <v>22460</v>
      </c>
      <c r="AA16" s="5"/>
      <c r="AB16" s="17">
        <f t="shared" si="15"/>
        <v>20050</v>
      </c>
      <c r="AC16" s="38">
        <f t="shared" si="11"/>
        <v>108.96739130434783</v>
      </c>
    </row>
    <row r="17" spans="1:29" s="2" customFormat="1" ht="15" customHeight="1">
      <c r="A17" s="5">
        <f t="shared" si="12"/>
        <v>9740</v>
      </c>
      <c r="B17" s="5">
        <v>280</v>
      </c>
      <c r="C17" s="36"/>
      <c r="D17" s="14">
        <f t="shared" si="16"/>
        <v>18950</v>
      </c>
      <c r="E17" s="5">
        <v>550</v>
      </c>
      <c r="F17" s="15">
        <v>14</v>
      </c>
      <c r="G17" s="13"/>
      <c r="H17" s="5">
        <f t="shared" si="0"/>
        <v>9740</v>
      </c>
      <c r="I17" s="16">
        <f t="shared" si="1"/>
        <v>6169.7056</v>
      </c>
      <c r="J17" s="16">
        <f t="shared" si="2"/>
        <v>4188.2</v>
      </c>
      <c r="K17" s="16">
        <f t="shared" si="3"/>
        <v>20097.905600000002</v>
      </c>
      <c r="L17" s="16"/>
      <c r="M17" s="4" t="str">
        <f t="shared" si="21"/>
        <v>X</v>
      </c>
      <c r="N17" s="4" t="str">
        <f t="shared" si="20"/>
        <v>X</v>
      </c>
      <c r="O17" s="4" t="str">
        <f t="shared" si="19"/>
        <v>X</v>
      </c>
      <c r="P17" s="5" t="str">
        <f t="shared" si="18"/>
        <v>X</v>
      </c>
      <c r="Q17" s="5" t="str">
        <f t="shared" si="17"/>
        <v>X</v>
      </c>
      <c r="R17" s="5" t="str">
        <f t="shared" si="13"/>
        <v>X</v>
      </c>
      <c r="S17" s="5" t="str">
        <f aca="true" t="shared" si="29" ref="S17:S35">IF(AND(K17&lt;D17,K17&lt;D18),D17,"X")</f>
        <v>X</v>
      </c>
      <c r="T17" s="5" t="str">
        <f t="shared" si="28"/>
        <v>X</v>
      </c>
      <c r="U17" s="5" t="str">
        <f t="shared" si="27"/>
        <v>X</v>
      </c>
      <c r="V17" s="5">
        <f t="shared" si="26"/>
        <v>20640</v>
      </c>
      <c r="W17" s="5">
        <f t="shared" si="25"/>
        <v>21230</v>
      </c>
      <c r="X17" s="5">
        <f t="shared" si="24"/>
        <v>21820</v>
      </c>
      <c r="Y17" s="5">
        <f t="shared" si="23"/>
        <v>22460</v>
      </c>
      <c r="Z17" s="5">
        <f t="shared" si="22"/>
        <v>23100</v>
      </c>
      <c r="AA17" s="5"/>
      <c r="AB17" s="17">
        <f t="shared" si="15"/>
        <v>20640</v>
      </c>
      <c r="AC17" s="38">
        <f t="shared" si="11"/>
        <v>108.91820580474933</v>
      </c>
    </row>
    <row r="18" spans="1:29" s="2" customFormat="1" ht="15" customHeight="1">
      <c r="A18" s="5">
        <f t="shared" si="12"/>
        <v>10020</v>
      </c>
      <c r="B18" s="5">
        <v>280</v>
      </c>
      <c r="C18" s="36"/>
      <c r="D18" s="14">
        <f t="shared" si="16"/>
        <v>19500</v>
      </c>
      <c r="E18" s="5">
        <v>550</v>
      </c>
      <c r="F18" s="15">
        <v>15</v>
      </c>
      <c r="G18" s="13"/>
      <c r="H18" s="5">
        <f aca="true" t="shared" si="30" ref="H18:H35">A18</f>
        <v>10020</v>
      </c>
      <c r="I18" s="16">
        <f t="shared" si="1"/>
        <v>6347.0688</v>
      </c>
      <c r="J18" s="16">
        <f t="shared" si="2"/>
        <v>4308.6</v>
      </c>
      <c r="K18" s="16">
        <f aca="true" t="shared" si="31" ref="K18:K35">H18+I18+J18</f>
        <v>20675.6688</v>
      </c>
      <c r="L18" s="16"/>
      <c r="M18" s="4" t="str">
        <f t="shared" si="21"/>
        <v>X</v>
      </c>
      <c r="N18" s="4" t="str">
        <f t="shared" si="20"/>
        <v>X</v>
      </c>
      <c r="O18" s="4" t="str">
        <f t="shared" si="19"/>
        <v>X</v>
      </c>
      <c r="P18" s="5" t="str">
        <f t="shared" si="18"/>
        <v>X</v>
      </c>
      <c r="Q18" s="5" t="str">
        <f aca="true" t="shared" si="32" ref="Q18:Q37">IF(AND(K18&lt;D16,K18&lt;D17),D16,"X")</f>
        <v>X</v>
      </c>
      <c r="R18" s="5" t="str">
        <f aca="true" t="shared" si="33" ref="R18:R36">IF(AND(K18&lt;D17,K18&lt;D18),D17,"X")</f>
        <v>X</v>
      </c>
      <c r="S18" s="5" t="str">
        <f t="shared" si="29"/>
        <v>X</v>
      </c>
      <c r="T18" s="5" t="str">
        <f t="shared" si="28"/>
        <v>X</v>
      </c>
      <c r="U18" s="5" t="str">
        <f t="shared" si="27"/>
        <v>X</v>
      </c>
      <c r="V18" s="5">
        <f t="shared" si="26"/>
        <v>21230</v>
      </c>
      <c r="W18" s="5">
        <f t="shared" si="25"/>
        <v>21820</v>
      </c>
      <c r="X18" s="5">
        <f t="shared" si="24"/>
        <v>22460</v>
      </c>
      <c r="Y18" s="5">
        <f t="shared" si="23"/>
        <v>23100</v>
      </c>
      <c r="Z18" s="5">
        <f t="shared" si="22"/>
        <v>23740</v>
      </c>
      <c r="AA18" s="5"/>
      <c r="AB18" s="17">
        <f t="shared" si="15"/>
        <v>21230</v>
      </c>
      <c r="AC18" s="38">
        <f t="shared" si="11"/>
        <v>108.87179487179488</v>
      </c>
    </row>
    <row r="19" spans="1:29" s="2" customFormat="1" ht="15" customHeight="1">
      <c r="A19" s="5">
        <f t="shared" si="12"/>
        <v>10300</v>
      </c>
      <c r="B19" s="5">
        <v>300</v>
      </c>
      <c r="C19" s="36"/>
      <c r="D19" s="14">
        <f t="shared" si="16"/>
        <v>20050</v>
      </c>
      <c r="E19" s="5">
        <v>590</v>
      </c>
      <c r="F19" s="15">
        <v>16</v>
      </c>
      <c r="G19" s="13"/>
      <c r="H19" s="5">
        <f t="shared" si="30"/>
        <v>10300</v>
      </c>
      <c r="I19" s="16">
        <f t="shared" si="1"/>
        <v>6524.432</v>
      </c>
      <c r="J19" s="16">
        <f t="shared" si="2"/>
        <v>4429</v>
      </c>
      <c r="K19" s="16">
        <f t="shared" si="31"/>
        <v>21253.432</v>
      </c>
      <c r="L19" s="16"/>
      <c r="M19" s="4" t="str">
        <f t="shared" si="21"/>
        <v>X</v>
      </c>
      <c r="N19" s="4" t="str">
        <f t="shared" si="20"/>
        <v>X</v>
      </c>
      <c r="O19" s="4" t="str">
        <f t="shared" si="19"/>
        <v>X</v>
      </c>
      <c r="P19" s="5" t="str">
        <f t="shared" si="18"/>
        <v>X</v>
      </c>
      <c r="Q19" s="5" t="str">
        <f t="shared" si="32"/>
        <v>X</v>
      </c>
      <c r="R19" s="5" t="str">
        <f t="shared" si="33"/>
        <v>X</v>
      </c>
      <c r="S19" s="5" t="str">
        <f t="shared" si="29"/>
        <v>X</v>
      </c>
      <c r="T19" s="5" t="str">
        <f t="shared" si="28"/>
        <v>X</v>
      </c>
      <c r="U19" s="5" t="str">
        <f t="shared" si="27"/>
        <v>X</v>
      </c>
      <c r="V19" s="5">
        <f t="shared" si="26"/>
        <v>21820</v>
      </c>
      <c r="W19" s="5">
        <f t="shared" si="25"/>
        <v>22460</v>
      </c>
      <c r="X19" s="5">
        <f t="shared" si="24"/>
        <v>23100</v>
      </c>
      <c r="Y19" s="5">
        <f t="shared" si="23"/>
        <v>23740</v>
      </c>
      <c r="Z19" s="5">
        <f t="shared" si="22"/>
        <v>24440</v>
      </c>
      <c r="AA19" s="5"/>
      <c r="AB19" s="17">
        <f t="shared" si="15"/>
        <v>21820</v>
      </c>
      <c r="AC19" s="38">
        <f t="shared" si="11"/>
        <v>108.82793017456359</v>
      </c>
    </row>
    <row r="20" spans="1:29" s="2" customFormat="1" ht="15" customHeight="1">
      <c r="A20" s="5">
        <f t="shared" si="12"/>
        <v>10600</v>
      </c>
      <c r="B20" s="5">
        <v>300</v>
      </c>
      <c r="C20" s="36"/>
      <c r="D20" s="14">
        <f t="shared" si="16"/>
        <v>20640</v>
      </c>
      <c r="E20" s="5">
        <v>590</v>
      </c>
      <c r="F20" s="15">
        <v>17</v>
      </c>
      <c r="G20" s="13"/>
      <c r="H20" s="5">
        <f t="shared" si="30"/>
        <v>10600</v>
      </c>
      <c r="I20" s="16">
        <f t="shared" si="1"/>
        <v>6714.464</v>
      </c>
      <c r="J20" s="16">
        <f t="shared" si="2"/>
        <v>4558</v>
      </c>
      <c r="K20" s="16">
        <f t="shared" si="31"/>
        <v>21872.464</v>
      </c>
      <c r="L20" s="16"/>
      <c r="M20" s="4" t="str">
        <f t="shared" si="21"/>
        <v>X</v>
      </c>
      <c r="N20" s="4" t="str">
        <f t="shared" si="20"/>
        <v>X</v>
      </c>
      <c r="O20" s="4" t="str">
        <f t="shared" si="19"/>
        <v>X</v>
      </c>
      <c r="P20" s="5" t="str">
        <f t="shared" si="18"/>
        <v>X</v>
      </c>
      <c r="Q20" s="5" t="str">
        <f t="shared" si="32"/>
        <v>X</v>
      </c>
      <c r="R20" s="5" t="str">
        <f t="shared" si="33"/>
        <v>X</v>
      </c>
      <c r="S20" s="5" t="str">
        <f t="shared" si="29"/>
        <v>X</v>
      </c>
      <c r="T20" s="5" t="str">
        <f t="shared" si="28"/>
        <v>X</v>
      </c>
      <c r="U20" s="5" t="str">
        <f t="shared" si="27"/>
        <v>X</v>
      </c>
      <c r="V20" s="5">
        <f t="shared" si="26"/>
        <v>22460</v>
      </c>
      <c r="W20" s="5">
        <f t="shared" si="25"/>
        <v>23100</v>
      </c>
      <c r="X20" s="5">
        <f t="shared" si="24"/>
        <v>23740</v>
      </c>
      <c r="Y20" s="5">
        <f t="shared" si="23"/>
        <v>24440</v>
      </c>
      <c r="Z20" s="5">
        <f t="shared" si="22"/>
        <v>25140</v>
      </c>
      <c r="AA20" s="5"/>
      <c r="AB20" s="17">
        <f t="shared" si="15"/>
        <v>22460</v>
      </c>
      <c r="AC20" s="38">
        <f t="shared" si="11"/>
        <v>108.81782945736434</v>
      </c>
    </row>
    <row r="21" spans="1:29" s="2" customFormat="1" ht="15" customHeight="1">
      <c r="A21" s="5">
        <f t="shared" si="12"/>
        <v>10900</v>
      </c>
      <c r="B21" s="5">
        <v>300</v>
      </c>
      <c r="C21" s="36"/>
      <c r="D21" s="14">
        <f t="shared" si="16"/>
        <v>21230</v>
      </c>
      <c r="E21" s="5">
        <v>590</v>
      </c>
      <c r="F21" s="15">
        <v>18</v>
      </c>
      <c r="G21" s="13"/>
      <c r="H21" s="5">
        <f t="shared" si="30"/>
        <v>10900</v>
      </c>
      <c r="I21" s="16">
        <f t="shared" si="1"/>
        <v>6904.496</v>
      </c>
      <c r="J21" s="16">
        <f t="shared" si="2"/>
        <v>4687</v>
      </c>
      <c r="K21" s="16">
        <f t="shared" si="31"/>
        <v>22491.496</v>
      </c>
      <c r="L21" s="16"/>
      <c r="M21" s="4" t="str">
        <f t="shared" si="21"/>
        <v>X</v>
      </c>
      <c r="N21" s="4" t="str">
        <f t="shared" si="20"/>
        <v>X</v>
      </c>
      <c r="O21" s="4" t="str">
        <f t="shared" si="19"/>
        <v>X</v>
      </c>
      <c r="P21" s="5" t="str">
        <f t="shared" si="18"/>
        <v>X</v>
      </c>
      <c r="Q21" s="5" t="str">
        <f t="shared" si="32"/>
        <v>X</v>
      </c>
      <c r="R21" s="5" t="str">
        <f t="shared" si="33"/>
        <v>X</v>
      </c>
      <c r="S21" s="5" t="str">
        <f t="shared" si="29"/>
        <v>X</v>
      </c>
      <c r="T21" s="5" t="str">
        <f t="shared" si="28"/>
        <v>X</v>
      </c>
      <c r="U21" s="5" t="str">
        <f t="shared" si="27"/>
        <v>X</v>
      </c>
      <c r="V21" s="5">
        <f t="shared" si="26"/>
        <v>23100</v>
      </c>
      <c r="W21" s="5">
        <f t="shared" si="25"/>
        <v>23740</v>
      </c>
      <c r="X21" s="5">
        <f t="shared" si="24"/>
        <v>24440</v>
      </c>
      <c r="Y21" s="5">
        <f t="shared" si="23"/>
        <v>25140</v>
      </c>
      <c r="Z21" s="5">
        <f t="shared" si="22"/>
        <v>25840</v>
      </c>
      <c r="AA21" s="5"/>
      <c r="AB21" s="17">
        <f t="shared" si="15"/>
        <v>23100</v>
      </c>
      <c r="AC21" s="38">
        <f t="shared" si="11"/>
        <v>108.80829015544042</v>
      </c>
    </row>
    <row r="22" spans="1:29" s="2" customFormat="1" ht="15" customHeight="1">
      <c r="A22" s="5">
        <f t="shared" si="12"/>
        <v>11200</v>
      </c>
      <c r="B22" s="5">
        <v>330</v>
      </c>
      <c r="C22" s="36"/>
      <c r="D22" s="14">
        <f t="shared" si="16"/>
        <v>21820</v>
      </c>
      <c r="E22" s="5">
        <v>640</v>
      </c>
      <c r="F22" s="15">
        <v>19</v>
      </c>
      <c r="G22" s="13"/>
      <c r="H22" s="5">
        <f t="shared" si="30"/>
        <v>11200</v>
      </c>
      <c r="I22" s="16">
        <f t="shared" si="1"/>
        <v>7094.528</v>
      </c>
      <c r="J22" s="16">
        <f t="shared" si="2"/>
        <v>4816</v>
      </c>
      <c r="K22" s="16">
        <f t="shared" si="31"/>
        <v>23110.528</v>
      </c>
      <c r="L22" s="16"/>
      <c r="M22" s="4" t="str">
        <f t="shared" si="21"/>
        <v>X</v>
      </c>
      <c r="N22" s="4" t="str">
        <f t="shared" si="20"/>
        <v>X</v>
      </c>
      <c r="O22" s="4" t="str">
        <f t="shared" si="19"/>
        <v>X</v>
      </c>
      <c r="P22" s="5" t="str">
        <f t="shared" si="18"/>
        <v>X</v>
      </c>
      <c r="Q22" s="5" t="str">
        <f t="shared" si="32"/>
        <v>X</v>
      </c>
      <c r="R22" s="5" t="str">
        <f t="shared" si="33"/>
        <v>X</v>
      </c>
      <c r="S22" s="5" t="str">
        <f t="shared" si="29"/>
        <v>X</v>
      </c>
      <c r="T22" s="5" t="str">
        <f t="shared" si="28"/>
        <v>X</v>
      </c>
      <c r="U22" s="5" t="str">
        <f t="shared" si="27"/>
        <v>X</v>
      </c>
      <c r="V22" s="5">
        <f t="shared" si="26"/>
        <v>23740</v>
      </c>
      <c r="W22" s="5">
        <f t="shared" si="25"/>
        <v>24440</v>
      </c>
      <c r="X22" s="5">
        <f t="shared" si="24"/>
        <v>25140</v>
      </c>
      <c r="Y22" s="5">
        <f t="shared" si="23"/>
        <v>25840</v>
      </c>
      <c r="Z22" s="5">
        <f t="shared" si="22"/>
        <v>26600</v>
      </c>
      <c r="AA22" s="5"/>
      <c r="AB22" s="17">
        <f t="shared" si="15"/>
        <v>23740</v>
      </c>
      <c r="AC22" s="38">
        <f t="shared" si="11"/>
        <v>108.79926672777269</v>
      </c>
    </row>
    <row r="23" spans="1:29" s="2" customFormat="1" ht="15" customHeight="1">
      <c r="A23" s="5">
        <f t="shared" si="12"/>
        <v>11530</v>
      </c>
      <c r="B23" s="5">
        <v>330</v>
      </c>
      <c r="C23" s="36"/>
      <c r="D23" s="14">
        <f t="shared" si="16"/>
        <v>22460</v>
      </c>
      <c r="E23" s="5">
        <v>640</v>
      </c>
      <c r="F23" s="15">
        <v>20</v>
      </c>
      <c r="G23" s="13"/>
      <c r="H23" s="5">
        <f t="shared" si="30"/>
        <v>11530</v>
      </c>
      <c r="I23" s="16">
        <f t="shared" si="1"/>
        <v>7303.5632</v>
      </c>
      <c r="J23" s="16">
        <f t="shared" si="2"/>
        <v>4957.9</v>
      </c>
      <c r="K23" s="16">
        <f t="shared" si="31"/>
        <v>23791.4632</v>
      </c>
      <c r="L23" s="16"/>
      <c r="M23" s="4" t="str">
        <f t="shared" si="21"/>
        <v>X</v>
      </c>
      <c r="N23" s="4" t="str">
        <f t="shared" si="20"/>
        <v>X</v>
      </c>
      <c r="O23" s="4" t="str">
        <f t="shared" si="19"/>
        <v>X</v>
      </c>
      <c r="P23" s="5" t="str">
        <f t="shared" si="18"/>
        <v>X</v>
      </c>
      <c r="Q23" s="5" t="str">
        <f t="shared" si="32"/>
        <v>X</v>
      </c>
      <c r="R23" s="5" t="str">
        <f t="shared" si="33"/>
        <v>X</v>
      </c>
      <c r="S23" s="5" t="str">
        <f t="shared" si="29"/>
        <v>X</v>
      </c>
      <c r="T23" s="5" t="str">
        <f t="shared" si="28"/>
        <v>X</v>
      </c>
      <c r="U23" s="5" t="str">
        <f t="shared" si="27"/>
        <v>X</v>
      </c>
      <c r="V23" s="5">
        <f t="shared" si="26"/>
        <v>24440</v>
      </c>
      <c r="W23" s="5">
        <f t="shared" si="25"/>
        <v>25140</v>
      </c>
      <c r="X23" s="5">
        <f t="shared" si="24"/>
        <v>25840</v>
      </c>
      <c r="Y23" s="5">
        <f t="shared" si="23"/>
        <v>26600</v>
      </c>
      <c r="Z23" s="5">
        <f t="shared" si="22"/>
        <v>27360</v>
      </c>
      <c r="AA23" s="5"/>
      <c r="AB23" s="17">
        <f t="shared" si="15"/>
        <v>24440</v>
      </c>
      <c r="AC23" s="38">
        <f t="shared" si="11"/>
        <v>108.81567230632236</v>
      </c>
    </row>
    <row r="24" spans="1:29" s="2" customFormat="1" ht="15" customHeight="1">
      <c r="A24" s="5">
        <f t="shared" si="12"/>
        <v>11860</v>
      </c>
      <c r="B24" s="5">
        <v>330</v>
      </c>
      <c r="C24" s="36"/>
      <c r="D24" s="14">
        <f t="shared" si="16"/>
        <v>23100</v>
      </c>
      <c r="E24" s="5">
        <v>640</v>
      </c>
      <c r="F24" s="15">
        <v>21</v>
      </c>
      <c r="G24" s="13"/>
      <c r="H24" s="5">
        <f t="shared" si="30"/>
        <v>11860</v>
      </c>
      <c r="I24" s="16">
        <f t="shared" si="1"/>
        <v>7512.5984</v>
      </c>
      <c r="J24" s="16">
        <f t="shared" si="2"/>
        <v>5099.8</v>
      </c>
      <c r="K24" s="16">
        <f t="shared" si="31"/>
        <v>24472.3984</v>
      </c>
      <c r="L24" s="16"/>
      <c r="M24" s="4" t="str">
        <f t="shared" si="21"/>
        <v>X</v>
      </c>
      <c r="N24" s="4" t="str">
        <f t="shared" si="20"/>
        <v>X</v>
      </c>
      <c r="O24" s="4" t="str">
        <f t="shared" si="19"/>
        <v>X</v>
      </c>
      <c r="P24" s="5" t="str">
        <f t="shared" si="18"/>
        <v>X</v>
      </c>
      <c r="Q24" s="5" t="str">
        <f t="shared" si="32"/>
        <v>X</v>
      </c>
      <c r="R24" s="5" t="str">
        <f t="shared" si="33"/>
        <v>X</v>
      </c>
      <c r="S24" s="5" t="str">
        <f t="shared" si="29"/>
        <v>X</v>
      </c>
      <c r="T24" s="5" t="str">
        <f t="shared" si="28"/>
        <v>X</v>
      </c>
      <c r="U24" s="5" t="str">
        <f t="shared" si="27"/>
        <v>X</v>
      </c>
      <c r="V24" s="5">
        <f t="shared" si="26"/>
        <v>25140</v>
      </c>
      <c r="W24" s="5">
        <f t="shared" si="25"/>
        <v>25840</v>
      </c>
      <c r="X24" s="5">
        <f t="shared" si="24"/>
        <v>26600</v>
      </c>
      <c r="Y24" s="5">
        <f t="shared" si="23"/>
        <v>27360</v>
      </c>
      <c r="Z24" s="5">
        <f t="shared" si="22"/>
        <v>28120</v>
      </c>
      <c r="AA24" s="5"/>
      <c r="AB24" s="17">
        <f t="shared" si="15"/>
        <v>25140</v>
      </c>
      <c r="AC24" s="38">
        <f t="shared" si="11"/>
        <v>108.83116883116882</v>
      </c>
    </row>
    <row r="25" spans="1:29" s="2" customFormat="1" ht="15" customHeight="1">
      <c r="A25" s="5">
        <f t="shared" si="12"/>
        <v>12190</v>
      </c>
      <c r="B25" s="5">
        <v>360</v>
      </c>
      <c r="C25" s="36"/>
      <c r="D25" s="14">
        <f t="shared" si="16"/>
        <v>23740</v>
      </c>
      <c r="E25" s="5">
        <v>700</v>
      </c>
      <c r="F25" s="15">
        <v>22</v>
      </c>
      <c r="G25" s="13"/>
      <c r="H25" s="5">
        <f t="shared" si="30"/>
        <v>12190</v>
      </c>
      <c r="I25" s="16">
        <f t="shared" si="1"/>
        <v>7721.6336</v>
      </c>
      <c r="J25" s="16">
        <f t="shared" si="2"/>
        <v>5241.7</v>
      </c>
      <c r="K25" s="16">
        <f t="shared" si="31"/>
        <v>25153.3336</v>
      </c>
      <c r="L25" s="16"/>
      <c r="M25" s="4" t="str">
        <f t="shared" si="21"/>
        <v>X</v>
      </c>
      <c r="N25" s="4" t="str">
        <f t="shared" si="20"/>
        <v>X</v>
      </c>
      <c r="O25" s="4" t="str">
        <f t="shared" si="19"/>
        <v>X</v>
      </c>
      <c r="P25" s="5" t="str">
        <f t="shared" si="18"/>
        <v>X</v>
      </c>
      <c r="Q25" s="5" t="str">
        <f t="shared" si="32"/>
        <v>X</v>
      </c>
      <c r="R25" s="5" t="str">
        <f t="shared" si="33"/>
        <v>X</v>
      </c>
      <c r="S25" s="5" t="str">
        <f t="shared" si="29"/>
        <v>X</v>
      </c>
      <c r="T25" s="5" t="str">
        <f t="shared" si="28"/>
        <v>X</v>
      </c>
      <c r="U25" s="5" t="str">
        <f t="shared" si="27"/>
        <v>X</v>
      </c>
      <c r="V25" s="5">
        <f t="shared" si="26"/>
        <v>25840</v>
      </c>
      <c r="W25" s="5">
        <f t="shared" si="25"/>
        <v>26600</v>
      </c>
      <c r="X25" s="5">
        <f t="shared" si="24"/>
        <v>27360</v>
      </c>
      <c r="Y25" s="5">
        <f t="shared" si="23"/>
        <v>28120</v>
      </c>
      <c r="Z25" s="5">
        <f t="shared" si="22"/>
        <v>28940</v>
      </c>
      <c r="AA25" s="5"/>
      <c r="AB25" s="17">
        <f t="shared" si="15"/>
        <v>25840</v>
      </c>
      <c r="AC25" s="38">
        <f t="shared" si="11"/>
        <v>108.8458298230834</v>
      </c>
    </row>
    <row r="26" spans="1:29" s="2" customFormat="1" ht="15" customHeight="1">
      <c r="A26" s="5">
        <f t="shared" si="12"/>
        <v>12550</v>
      </c>
      <c r="B26" s="5">
        <v>360</v>
      </c>
      <c r="C26" s="36"/>
      <c r="D26" s="14">
        <f t="shared" si="16"/>
        <v>24440</v>
      </c>
      <c r="E26" s="5">
        <v>700</v>
      </c>
      <c r="F26" s="15">
        <v>23</v>
      </c>
      <c r="G26" s="13"/>
      <c r="H26" s="5">
        <f t="shared" si="30"/>
        <v>12550</v>
      </c>
      <c r="I26" s="16">
        <f t="shared" si="1"/>
        <v>7949.6720000000005</v>
      </c>
      <c r="J26" s="16">
        <f t="shared" si="2"/>
        <v>5396.5</v>
      </c>
      <c r="K26" s="16">
        <f t="shared" si="31"/>
        <v>25896.172</v>
      </c>
      <c r="L26" s="16"/>
      <c r="M26" s="4" t="str">
        <f t="shared" si="21"/>
        <v>X</v>
      </c>
      <c r="N26" s="4" t="str">
        <f t="shared" si="20"/>
        <v>X</v>
      </c>
      <c r="O26" s="4" t="str">
        <f t="shared" si="19"/>
        <v>X</v>
      </c>
      <c r="P26" s="5" t="str">
        <f t="shared" si="18"/>
        <v>X</v>
      </c>
      <c r="Q26" s="5" t="str">
        <f t="shared" si="32"/>
        <v>X</v>
      </c>
      <c r="R26" s="5" t="str">
        <f t="shared" si="33"/>
        <v>X</v>
      </c>
      <c r="S26" s="5" t="str">
        <f t="shared" si="29"/>
        <v>X</v>
      </c>
      <c r="T26" s="5" t="str">
        <f t="shared" si="28"/>
        <v>X</v>
      </c>
      <c r="U26" s="5" t="str">
        <f t="shared" si="27"/>
        <v>X</v>
      </c>
      <c r="V26" s="5">
        <f t="shared" si="26"/>
        <v>26600</v>
      </c>
      <c r="W26" s="5">
        <f t="shared" si="25"/>
        <v>27360</v>
      </c>
      <c r="X26" s="5">
        <f t="shared" si="24"/>
        <v>28120</v>
      </c>
      <c r="Y26" s="5">
        <f t="shared" si="23"/>
        <v>28940</v>
      </c>
      <c r="Z26" s="5">
        <f t="shared" si="22"/>
        <v>29760</v>
      </c>
      <c r="AA26" s="5"/>
      <c r="AB26" s="17">
        <f t="shared" si="15"/>
        <v>26600</v>
      </c>
      <c r="AC26" s="38">
        <f t="shared" si="11"/>
        <v>108.8379705400982</v>
      </c>
    </row>
    <row r="27" spans="1:29" s="2" customFormat="1" ht="15" customHeight="1">
      <c r="A27" s="5">
        <f t="shared" si="12"/>
        <v>12910</v>
      </c>
      <c r="B27" s="5">
        <v>360</v>
      </c>
      <c r="C27" s="36"/>
      <c r="D27" s="14">
        <f t="shared" si="16"/>
        <v>25140</v>
      </c>
      <c r="E27" s="5">
        <v>700</v>
      </c>
      <c r="F27" s="15">
        <v>24</v>
      </c>
      <c r="G27" s="13"/>
      <c r="H27" s="5">
        <f t="shared" si="30"/>
        <v>12910</v>
      </c>
      <c r="I27" s="16">
        <f t="shared" si="1"/>
        <v>8177.7104</v>
      </c>
      <c r="J27" s="16">
        <f t="shared" si="2"/>
        <v>5551.3</v>
      </c>
      <c r="K27" s="16">
        <f t="shared" si="31"/>
        <v>26639.0104</v>
      </c>
      <c r="L27" s="16"/>
      <c r="M27" s="4" t="str">
        <f t="shared" si="21"/>
        <v>X</v>
      </c>
      <c r="N27" s="4" t="str">
        <f t="shared" si="20"/>
        <v>X</v>
      </c>
      <c r="O27" s="4" t="str">
        <f t="shared" si="19"/>
        <v>X</v>
      </c>
      <c r="P27" s="5" t="str">
        <f t="shared" si="18"/>
        <v>X</v>
      </c>
      <c r="Q27" s="5" t="str">
        <f t="shared" si="32"/>
        <v>X</v>
      </c>
      <c r="R27" s="5" t="str">
        <f t="shared" si="33"/>
        <v>X</v>
      </c>
      <c r="S27" s="5" t="str">
        <f t="shared" si="29"/>
        <v>X</v>
      </c>
      <c r="T27" s="5" t="str">
        <f t="shared" si="28"/>
        <v>X</v>
      </c>
      <c r="U27" s="5" t="str">
        <f t="shared" si="27"/>
        <v>X</v>
      </c>
      <c r="V27" s="5">
        <f t="shared" si="26"/>
        <v>27360</v>
      </c>
      <c r="W27" s="5">
        <f t="shared" si="25"/>
        <v>28120</v>
      </c>
      <c r="X27" s="5">
        <f t="shared" si="24"/>
        <v>28940</v>
      </c>
      <c r="Y27" s="5">
        <f t="shared" si="23"/>
        <v>29760</v>
      </c>
      <c r="Z27" s="5">
        <f t="shared" si="22"/>
        <v>30580</v>
      </c>
      <c r="AA27" s="5"/>
      <c r="AB27" s="17">
        <f t="shared" si="15"/>
        <v>27360</v>
      </c>
      <c r="AC27" s="38">
        <f t="shared" si="11"/>
        <v>108.83054892601432</v>
      </c>
    </row>
    <row r="28" spans="1:29" s="2" customFormat="1" ht="15" customHeight="1">
      <c r="A28" s="5">
        <f t="shared" si="12"/>
        <v>13270</v>
      </c>
      <c r="B28" s="5">
        <v>390</v>
      </c>
      <c r="C28" s="36"/>
      <c r="D28" s="14">
        <f t="shared" si="16"/>
        <v>25840</v>
      </c>
      <c r="E28" s="5">
        <v>760</v>
      </c>
      <c r="F28" s="15">
        <v>25</v>
      </c>
      <c r="G28" s="13"/>
      <c r="H28" s="5">
        <f t="shared" si="30"/>
        <v>13270</v>
      </c>
      <c r="I28" s="16">
        <f t="shared" si="1"/>
        <v>8405.7488</v>
      </c>
      <c r="J28" s="16">
        <f t="shared" si="2"/>
        <v>5706.1</v>
      </c>
      <c r="K28" s="16">
        <f t="shared" si="31"/>
        <v>27381.8488</v>
      </c>
      <c r="L28" s="16"/>
      <c r="M28" s="4" t="str">
        <f t="shared" si="21"/>
        <v>X</v>
      </c>
      <c r="N28" s="4" t="str">
        <f t="shared" si="20"/>
        <v>X</v>
      </c>
      <c r="O28" s="4" t="str">
        <f t="shared" si="19"/>
        <v>X</v>
      </c>
      <c r="P28" s="5" t="str">
        <f t="shared" si="18"/>
        <v>X</v>
      </c>
      <c r="Q28" s="5" t="str">
        <f t="shared" si="32"/>
        <v>X</v>
      </c>
      <c r="R28" s="5" t="str">
        <f t="shared" si="33"/>
        <v>X</v>
      </c>
      <c r="S28" s="5" t="str">
        <f t="shared" si="29"/>
        <v>X</v>
      </c>
      <c r="T28" s="5" t="str">
        <f t="shared" si="28"/>
        <v>X</v>
      </c>
      <c r="U28" s="5" t="str">
        <f t="shared" si="27"/>
        <v>X</v>
      </c>
      <c r="V28" s="5">
        <f t="shared" si="26"/>
        <v>28120</v>
      </c>
      <c r="W28" s="5">
        <f t="shared" si="25"/>
        <v>28940</v>
      </c>
      <c r="X28" s="5">
        <f t="shared" si="24"/>
        <v>29760</v>
      </c>
      <c r="Y28" s="5">
        <f t="shared" si="23"/>
        <v>30580</v>
      </c>
      <c r="Z28" s="5">
        <f t="shared" si="22"/>
        <v>31460</v>
      </c>
      <c r="AA28" s="5"/>
      <c r="AB28" s="17">
        <f t="shared" si="15"/>
        <v>28120</v>
      </c>
      <c r="AC28" s="38">
        <f t="shared" si="11"/>
        <v>108.82352941176471</v>
      </c>
    </row>
    <row r="29" spans="1:29" s="2" customFormat="1" ht="15" customHeight="1">
      <c r="A29" s="5">
        <f t="shared" si="12"/>
        <v>13660</v>
      </c>
      <c r="B29" s="5">
        <v>390</v>
      </c>
      <c r="C29" s="36"/>
      <c r="D29" s="14">
        <f t="shared" si="16"/>
        <v>26600</v>
      </c>
      <c r="E29" s="5">
        <v>760</v>
      </c>
      <c r="F29" s="15">
        <v>26</v>
      </c>
      <c r="G29" s="13"/>
      <c r="H29" s="5">
        <f t="shared" si="30"/>
        <v>13660</v>
      </c>
      <c r="I29" s="16">
        <f t="shared" si="1"/>
        <v>8652.7904</v>
      </c>
      <c r="J29" s="16">
        <f t="shared" si="2"/>
        <v>5873.8</v>
      </c>
      <c r="K29" s="16">
        <f t="shared" si="31"/>
        <v>28186.590399999997</v>
      </c>
      <c r="L29" s="16"/>
      <c r="M29" s="4" t="str">
        <f t="shared" si="21"/>
        <v>X</v>
      </c>
      <c r="N29" s="4" t="str">
        <f t="shared" si="20"/>
        <v>X</v>
      </c>
      <c r="O29" s="4" t="str">
        <f t="shared" si="19"/>
        <v>X</v>
      </c>
      <c r="P29" s="5" t="str">
        <f t="shared" si="18"/>
        <v>X</v>
      </c>
      <c r="Q29" s="5" t="str">
        <f t="shared" si="32"/>
        <v>X</v>
      </c>
      <c r="R29" s="5" t="str">
        <f t="shared" si="33"/>
        <v>X</v>
      </c>
      <c r="S29" s="5" t="str">
        <f t="shared" si="29"/>
        <v>X</v>
      </c>
      <c r="T29" s="5" t="str">
        <f t="shared" si="28"/>
        <v>X</v>
      </c>
      <c r="U29" s="5" t="str">
        <f t="shared" si="27"/>
        <v>X</v>
      </c>
      <c r="V29" s="5">
        <f t="shared" si="26"/>
        <v>28940</v>
      </c>
      <c r="W29" s="5">
        <f t="shared" si="25"/>
        <v>29760</v>
      </c>
      <c r="X29" s="5">
        <f t="shared" si="24"/>
        <v>30580</v>
      </c>
      <c r="Y29" s="5">
        <f t="shared" si="23"/>
        <v>31460</v>
      </c>
      <c r="Z29" s="5">
        <f t="shared" si="22"/>
        <v>32340</v>
      </c>
      <c r="AA29" s="5"/>
      <c r="AB29" s="17">
        <f t="shared" si="15"/>
        <v>28940</v>
      </c>
      <c r="AC29" s="38">
        <f t="shared" si="11"/>
        <v>108.796992481203</v>
      </c>
    </row>
    <row r="30" spans="1:29" s="2" customFormat="1" ht="15" customHeight="1">
      <c r="A30" s="5">
        <f t="shared" si="12"/>
        <v>14050</v>
      </c>
      <c r="B30" s="5">
        <v>390</v>
      </c>
      <c r="C30" s="36"/>
      <c r="D30" s="14">
        <f t="shared" si="16"/>
        <v>27360</v>
      </c>
      <c r="E30" s="5">
        <v>760</v>
      </c>
      <c r="F30" s="15">
        <v>27</v>
      </c>
      <c r="G30" s="13"/>
      <c r="H30" s="5">
        <f t="shared" si="30"/>
        <v>14050</v>
      </c>
      <c r="I30" s="16">
        <f t="shared" si="1"/>
        <v>8899.832</v>
      </c>
      <c r="J30" s="16">
        <f t="shared" si="2"/>
        <v>6041.5</v>
      </c>
      <c r="K30" s="16">
        <f t="shared" si="31"/>
        <v>28991.332000000002</v>
      </c>
      <c r="L30" s="16"/>
      <c r="M30" s="4" t="str">
        <f t="shared" si="21"/>
        <v>X</v>
      </c>
      <c r="N30" s="4" t="str">
        <f t="shared" si="20"/>
        <v>X</v>
      </c>
      <c r="O30" s="4" t="str">
        <f t="shared" si="19"/>
        <v>X</v>
      </c>
      <c r="P30" s="5" t="str">
        <f t="shared" si="18"/>
        <v>X</v>
      </c>
      <c r="Q30" s="5" t="str">
        <f t="shared" si="32"/>
        <v>X</v>
      </c>
      <c r="R30" s="5" t="str">
        <f t="shared" si="33"/>
        <v>X</v>
      </c>
      <c r="S30" s="5" t="str">
        <f t="shared" si="29"/>
        <v>X</v>
      </c>
      <c r="T30" s="5" t="str">
        <f t="shared" si="28"/>
        <v>X</v>
      </c>
      <c r="U30" s="5" t="str">
        <f t="shared" si="27"/>
        <v>X</v>
      </c>
      <c r="V30" s="5">
        <f t="shared" si="26"/>
        <v>29760</v>
      </c>
      <c r="W30" s="5">
        <f t="shared" si="25"/>
        <v>30580</v>
      </c>
      <c r="X30" s="5">
        <f t="shared" si="24"/>
        <v>31460</v>
      </c>
      <c r="Y30" s="5">
        <f t="shared" si="23"/>
        <v>32340</v>
      </c>
      <c r="Z30" s="5">
        <f t="shared" si="22"/>
        <v>33220</v>
      </c>
      <c r="AA30" s="5"/>
      <c r="AB30" s="17">
        <f t="shared" si="15"/>
        <v>29760</v>
      </c>
      <c r="AC30" s="38">
        <f t="shared" si="11"/>
        <v>108.7719298245614</v>
      </c>
    </row>
    <row r="31" spans="1:29" s="2" customFormat="1" ht="15" customHeight="1">
      <c r="A31" s="5">
        <f t="shared" si="12"/>
        <v>14440</v>
      </c>
      <c r="B31" s="5">
        <v>420</v>
      </c>
      <c r="C31" s="36"/>
      <c r="D31" s="14">
        <f t="shared" si="16"/>
        <v>28120</v>
      </c>
      <c r="E31" s="5">
        <v>820</v>
      </c>
      <c r="F31" s="15">
        <v>28</v>
      </c>
      <c r="G31" s="13"/>
      <c r="H31" s="5">
        <f t="shared" si="30"/>
        <v>14440</v>
      </c>
      <c r="I31" s="16">
        <f t="shared" si="1"/>
        <v>9146.8736</v>
      </c>
      <c r="J31" s="16">
        <f t="shared" si="2"/>
        <v>6209.2</v>
      </c>
      <c r="K31" s="16">
        <f t="shared" si="31"/>
        <v>29796.0736</v>
      </c>
      <c r="L31" s="16"/>
      <c r="M31" s="4" t="str">
        <f t="shared" si="21"/>
        <v>X</v>
      </c>
      <c r="N31" s="4" t="str">
        <f t="shared" si="20"/>
        <v>X</v>
      </c>
      <c r="O31" s="4" t="str">
        <f t="shared" si="19"/>
        <v>X</v>
      </c>
      <c r="P31" s="5" t="str">
        <f t="shared" si="18"/>
        <v>X</v>
      </c>
      <c r="Q31" s="5" t="str">
        <f t="shared" si="32"/>
        <v>X</v>
      </c>
      <c r="R31" s="5" t="str">
        <f t="shared" si="33"/>
        <v>X</v>
      </c>
      <c r="S31" s="5" t="str">
        <f t="shared" si="29"/>
        <v>X</v>
      </c>
      <c r="T31" s="5" t="str">
        <f t="shared" si="28"/>
        <v>X</v>
      </c>
      <c r="U31" s="5" t="str">
        <f t="shared" si="27"/>
        <v>X</v>
      </c>
      <c r="V31" s="5">
        <f t="shared" si="26"/>
        <v>30580</v>
      </c>
      <c r="W31" s="5">
        <f t="shared" si="25"/>
        <v>31460</v>
      </c>
      <c r="X31" s="5">
        <f t="shared" si="24"/>
        <v>32340</v>
      </c>
      <c r="Y31" s="5">
        <f t="shared" si="23"/>
        <v>33220</v>
      </c>
      <c r="Z31" s="5">
        <f t="shared" si="22"/>
        <v>34170</v>
      </c>
      <c r="AA31" s="5"/>
      <c r="AB31" s="17">
        <f t="shared" si="15"/>
        <v>30580</v>
      </c>
      <c r="AC31" s="38">
        <f t="shared" si="11"/>
        <v>108.74822190611664</v>
      </c>
    </row>
    <row r="32" spans="1:29" s="2" customFormat="1" ht="15" customHeight="1">
      <c r="A32" s="5">
        <f t="shared" si="12"/>
        <v>14860</v>
      </c>
      <c r="B32" s="5">
        <v>420</v>
      </c>
      <c r="C32" s="36"/>
      <c r="D32" s="14">
        <f t="shared" si="16"/>
        <v>28940</v>
      </c>
      <c r="E32" s="5">
        <v>820</v>
      </c>
      <c r="F32" s="15">
        <v>29</v>
      </c>
      <c r="G32" s="13"/>
      <c r="H32" s="5">
        <f t="shared" si="30"/>
        <v>14860</v>
      </c>
      <c r="I32" s="16">
        <f t="shared" si="1"/>
        <v>9412.9184</v>
      </c>
      <c r="J32" s="16">
        <f t="shared" si="2"/>
        <v>6389.8</v>
      </c>
      <c r="K32" s="16">
        <f t="shared" si="31"/>
        <v>30662.7184</v>
      </c>
      <c r="L32" s="16"/>
      <c r="M32" s="4" t="str">
        <f t="shared" si="21"/>
        <v>X</v>
      </c>
      <c r="N32" s="4" t="str">
        <f t="shared" si="20"/>
        <v>X</v>
      </c>
      <c r="O32" s="4" t="str">
        <f t="shared" si="19"/>
        <v>X</v>
      </c>
      <c r="P32" s="5" t="str">
        <f t="shared" si="18"/>
        <v>X</v>
      </c>
      <c r="Q32" s="5" t="str">
        <f t="shared" si="32"/>
        <v>X</v>
      </c>
      <c r="R32" s="5" t="str">
        <f t="shared" si="33"/>
        <v>X</v>
      </c>
      <c r="S32" s="5" t="str">
        <f t="shared" si="29"/>
        <v>X</v>
      </c>
      <c r="T32" s="5" t="str">
        <f t="shared" si="28"/>
        <v>X</v>
      </c>
      <c r="U32" s="5" t="str">
        <f t="shared" si="27"/>
        <v>X</v>
      </c>
      <c r="V32" s="5">
        <f t="shared" si="26"/>
        <v>31460</v>
      </c>
      <c r="W32" s="5">
        <f t="shared" si="25"/>
        <v>32340</v>
      </c>
      <c r="X32" s="5">
        <f t="shared" si="24"/>
        <v>33220</v>
      </c>
      <c r="Y32" s="5">
        <f t="shared" si="23"/>
        <v>34170</v>
      </c>
      <c r="Z32" s="5">
        <f t="shared" si="22"/>
        <v>35120</v>
      </c>
      <c r="AA32" s="5"/>
      <c r="AB32" s="17">
        <f t="shared" si="15"/>
        <v>31460</v>
      </c>
      <c r="AC32" s="38">
        <f t="shared" si="11"/>
        <v>108.70767104353835</v>
      </c>
    </row>
    <row r="33" spans="1:29" s="2" customFormat="1" ht="15" customHeight="1">
      <c r="A33" s="5">
        <f t="shared" si="12"/>
        <v>15280</v>
      </c>
      <c r="B33" s="5">
        <v>420</v>
      </c>
      <c r="C33" s="36"/>
      <c r="D33" s="14">
        <f t="shared" si="16"/>
        <v>29760</v>
      </c>
      <c r="E33" s="5">
        <v>820</v>
      </c>
      <c r="F33" s="15">
        <v>30</v>
      </c>
      <c r="G33" s="13"/>
      <c r="H33" s="5">
        <f t="shared" si="30"/>
        <v>15280</v>
      </c>
      <c r="I33" s="16">
        <f t="shared" si="1"/>
        <v>9678.9632</v>
      </c>
      <c r="J33" s="16">
        <f t="shared" si="2"/>
        <v>6570.4</v>
      </c>
      <c r="K33" s="16">
        <f t="shared" si="31"/>
        <v>31529.3632</v>
      </c>
      <c r="L33" s="16"/>
      <c r="M33" s="4" t="str">
        <f t="shared" si="21"/>
        <v>X</v>
      </c>
      <c r="N33" s="4" t="str">
        <f t="shared" si="20"/>
        <v>X</v>
      </c>
      <c r="O33" s="4" t="str">
        <f t="shared" si="19"/>
        <v>X</v>
      </c>
      <c r="P33" s="5" t="str">
        <f t="shared" si="18"/>
        <v>X</v>
      </c>
      <c r="Q33" s="5" t="str">
        <f t="shared" si="32"/>
        <v>X</v>
      </c>
      <c r="R33" s="5" t="str">
        <f t="shared" si="33"/>
        <v>X</v>
      </c>
      <c r="S33" s="5" t="str">
        <f t="shared" si="29"/>
        <v>X</v>
      </c>
      <c r="T33" s="5" t="str">
        <f t="shared" si="28"/>
        <v>X</v>
      </c>
      <c r="U33" s="5" t="str">
        <f t="shared" si="27"/>
        <v>X</v>
      </c>
      <c r="V33" s="5">
        <f t="shared" si="26"/>
        <v>32340</v>
      </c>
      <c r="W33" s="5">
        <f t="shared" si="25"/>
        <v>33220</v>
      </c>
      <c r="X33" s="5">
        <f t="shared" si="24"/>
        <v>34170</v>
      </c>
      <c r="Y33" s="5">
        <f t="shared" si="23"/>
        <v>35120</v>
      </c>
      <c r="Z33" s="5">
        <f t="shared" si="22"/>
        <v>36070</v>
      </c>
      <c r="AA33" s="5"/>
      <c r="AB33" s="17">
        <f t="shared" si="15"/>
        <v>32340</v>
      </c>
      <c r="AC33" s="38">
        <f t="shared" si="11"/>
        <v>108.66935483870968</v>
      </c>
    </row>
    <row r="34" spans="1:29" s="2" customFormat="1" ht="15" customHeight="1">
      <c r="A34" s="5">
        <f t="shared" si="12"/>
        <v>15700</v>
      </c>
      <c r="B34" s="5">
        <v>450</v>
      </c>
      <c r="C34" s="36"/>
      <c r="D34" s="14">
        <f t="shared" si="16"/>
        <v>30580</v>
      </c>
      <c r="E34" s="5">
        <v>880</v>
      </c>
      <c r="F34" s="15">
        <v>31</v>
      </c>
      <c r="G34" s="13"/>
      <c r="H34" s="5">
        <f t="shared" si="30"/>
        <v>15700</v>
      </c>
      <c r="I34" s="16">
        <f t="shared" si="1"/>
        <v>9945.008</v>
      </c>
      <c r="J34" s="16">
        <f t="shared" si="2"/>
        <v>6751</v>
      </c>
      <c r="K34" s="16">
        <f t="shared" si="31"/>
        <v>32396.008</v>
      </c>
      <c r="L34" s="16"/>
      <c r="M34" s="4" t="str">
        <f t="shared" si="21"/>
        <v>X</v>
      </c>
      <c r="N34" s="4" t="str">
        <f t="shared" si="20"/>
        <v>X</v>
      </c>
      <c r="O34" s="4" t="str">
        <f t="shared" si="19"/>
        <v>X</v>
      </c>
      <c r="P34" s="5" t="str">
        <f t="shared" si="18"/>
        <v>X</v>
      </c>
      <c r="Q34" s="5" t="str">
        <f t="shared" si="32"/>
        <v>X</v>
      </c>
      <c r="R34" s="5" t="str">
        <f t="shared" si="33"/>
        <v>X</v>
      </c>
      <c r="S34" s="5" t="str">
        <f t="shared" si="29"/>
        <v>X</v>
      </c>
      <c r="T34" s="5" t="str">
        <f t="shared" si="28"/>
        <v>X</v>
      </c>
      <c r="U34" s="5" t="str">
        <f t="shared" si="27"/>
        <v>X</v>
      </c>
      <c r="V34" s="5">
        <f t="shared" si="26"/>
        <v>33220</v>
      </c>
      <c r="W34" s="5">
        <f t="shared" si="25"/>
        <v>34170</v>
      </c>
      <c r="X34" s="5">
        <f t="shared" si="24"/>
        <v>35120</v>
      </c>
      <c r="Y34" s="5">
        <f t="shared" si="23"/>
        <v>36070</v>
      </c>
      <c r="Z34" s="5">
        <f t="shared" si="22"/>
        <v>37100</v>
      </c>
      <c r="AA34" s="5"/>
      <c r="AB34" s="17">
        <f t="shared" si="15"/>
        <v>33220</v>
      </c>
      <c r="AC34" s="38">
        <f t="shared" si="11"/>
        <v>108.63309352517986</v>
      </c>
    </row>
    <row r="35" spans="1:29" s="2" customFormat="1" ht="15" customHeight="1">
      <c r="A35" s="5">
        <f t="shared" si="12"/>
        <v>16150</v>
      </c>
      <c r="B35" s="5">
        <v>450</v>
      </c>
      <c r="C35" s="36"/>
      <c r="D35" s="14">
        <f t="shared" si="16"/>
        <v>31460</v>
      </c>
      <c r="E35" s="5">
        <v>880</v>
      </c>
      <c r="F35" s="15">
        <v>32</v>
      </c>
      <c r="G35" s="13"/>
      <c r="H35" s="5">
        <f t="shared" si="30"/>
        <v>16150</v>
      </c>
      <c r="I35" s="16">
        <f t="shared" si="1"/>
        <v>10230.056</v>
      </c>
      <c r="J35" s="16">
        <f t="shared" si="2"/>
        <v>6944.5</v>
      </c>
      <c r="K35" s="16">
        <f t="shared" si="31"/>
        <v>33324.556</v>
      </c>
      <c r="L35" s="16"/>
      <c r="M35" s="4" t="str">
        <f t="shared" si="21"/>
        <v>X</v>
      </c>
      <c r="N35" s="4" t="str">
        <f t="shared" si="20"/>
        <v>X</v>
      </c>
      <c r="O35" s="4" t="str">
        <f t="shared" si="19"/>
        <v>X</v>
      </c>
      <c r="P35" s="5" t="str">
        <f t="shared" si="18"/>
        <v>X</v>
      </c>
      <c r="Q35" s="5" t="str">
        <f t="shared" si="32"/>
        <v>X</v>
      </c>
      <c r="R35" s="5" t="str">
        <f t="shared" si="33"/>
        <v>X</v>
      </c>
      <c r="S35" s="5" t="str">
        <f t="shared" si="29"/>
        <v>X</v>
      </c>
      <c r="T35" s="5" t="str">
        <f t="shared" si="28"/>
        <v>X</v>
      </c>
      <c r="U35" s="5" t="str">
        <f t="shared" si="27"/>
        <v>X</v>
      </c>
      <c r="V35" s="5">
        <f t="shared" si="26"/>
        <v>34170</v>
      </c>
      <c r="W35" s="5">
        <f t="shared" si="25"/>
        <v>35120</v>
      </c>
      <c r="X35" s="5">
        <f t="shared" si="24"/>
        <v>36070</v>
      </c>
      <c r="Y35" s="5">
        <f t="shared" si="23"/>
        <v>37100</v>
      </c>
      <c r="Z35" s="5">
        <f t="shared" si="22"/>
        <v>38130</v>
      </c>
      <c r="AA35" s="5"/>
      <c r="AB35" s="17">
        <f t="shared" si="15"/>
        <v>34170</v>
      </c>
      <c r="AC35" s="38">
        <f t="shared" si="11"/>
        <v>108.61411315956771</v>
      </c>
    </row>
    <row r="36" spans="1:29" s="2" customFormat="1" ht="15" customHeight="1">
      <c r="A36" s="5">
        <f t="shared" si="12"/>
        <v>16600</v>
      </c>
      <c r="B36" s="5">
        <v>450</v>
      </c>
      <c r="C36" s="36"/>
      <c r="D36" s="14">
        <f t="shared" si="16"/>
        <v>32340</v>
      </c>
      <c r="E36" s="5">
        <v>880</v>
      </c>
      <c r="F36" s="15">
        <v>33</v>
      </c>
      <c r="G36" s="13"/>
      <c r="H36" s="5">
        <f aca="true" t="shared" si="34" ref="H36:H67">A36</f>
        <v>16600</v>
      </c>
      <c r="I36" s="16">
        <f aca="true" t="shared" si="35" ref="I36:I67">H36*$E$1%</f>
        <v>10515.104</v>
      </c>
      <c r="J36" s="16">
        <f aca="true" t="shared" si="36" ref="J36:J67">H36*$B$1%</f>
        <v>7138</v>
      </c>
      <c r="K36" s="16">
        <f aca="true" t="shared" si="37" ref="K36:K67">H36+I36+J36</f>
        <v>34253.104</v>
      </c>
      <c r="L36" s="16"/>
      <c r="M36" s="4" t="str">
        <f t="shared" si="21"/>
        <v>X</v>
      </c>
      <c r="N36" s="4" t="str">
        <f t="shared" si="20"/>
        <v>X</v>
      </c>
      <c r="O36" s="4" t="str">
        <f t="shared" si="19"/>
        <v>X</v>
      </c>
      <c r="P36" s="5" t="str">
        <f t="shared" si="18"/>
        <v>X</v>
      </c>
      <c r="Q36" s="5" t="str">
        <f t="shared" si="32"/>
        <v>X</v>
      </c>
      <c r="R36" s="5" t="str">
        <f t="shared" si="33"/>
        <v>X</v>
      </c>
      <c r="S36" s="5" t="str">
        <f aca="true" t="shared" si="38" ref="S36:S82">IF(AND(K36&lt;D36,K36&lt;D37),D36,"X")</f>
        <v>X</v>
      </c>
      <c r="T36" s="5" t="str">
        <f aca="true" t="shared" si="39" ref="T36:T82">IF(AND(K36&lt;D37,K36&lt;D38),D37,"X")</f>
        <v>X</v>
      </c>
      <c r="U36" s="5" t="str">
        <f aca="true" t="shared" si="40" ref="U36:U82">IF(AND(K36&lt;D38,K36&lt;D39),D38,"X")</f>
        <v>X</v>
      </c>
      <c r="V36" s="5">
        <f aca="true" t="shared" si="41" ref="V36:V82">IF(AND(K36&lt;D39,K36&lt;D40),D39,"X")</f>
        <v>35120</v>
      </c>
      <c r="W36" s="5">
        <f aca="true" t="shared" si="42" ref="W36:W82">IF(AND(K36&lt;D40,K36&lt;D41),D40,"X")</f>
        <v>36070</v>
      </c>
      <c r="X36" s="5">
        <f aca="true" t="shared" si="43" ref="X36:X82">IF(AND(K36&lt;D41,K36&lt;D42),D41,"X")</f>
        <v>37100</v>
      </c>
      <c r="Y36" s="5">
        <f aca="true" t="shared" si="44" ref="Y36:Y82">IF(AND(K36&lt;D42,K36&lt;D43),D42,"X")</f>
        <v>38130</v>
      </c>
      <c r="Z36" s="5">
        <f aca="true" t="shared" si="45" ref="Z36:Z82">IF(AND(K36&lt;D43,K36&lt;D44),D43,"X")</f>
        <v>39160</v>
      </c>
      <c r="AA36" s="5"/>
      <c r="AB36" s="17">
        <f t="shared" si="15"/>
        <v>35120</v>
      </c>
      <c r="AC36" s="38">
        <f aca="true" t="shared" si="46" ref="AC36:AC67">(AB36)*100/D36</f>
        <v>108.59616573902288</v>
      </c>
    </row>
    <row r="37" spans="1:29" s="2" customFormat="1" ht="15" customHeight="1">
      <c r="A37" s="5">
        <f t="shared" si="12"/>
        <v>17050</v>
      </c>
      <c r="B37" s="5">
        <v>490</v>
      </c>
      <c r="C37" s="36"/>
      <c r="D37" s="14">
        <f t="shared" si="16"/>
        <v>33220</v>
      </c>
      <c r="E37" s="5">
        <v>950</v>
      </c>
      <c r="F37" s="15">
        <v>34</v>
      </c>
      <c r="G37" s="13"/>
      <c r="H37" s="5">
        <f t="shared" si="34"/>
        <v>17050</v>
      </c>
      <c r="I37" s="16">
        <f t="shared" si="35"/>
        <v>10800.152</v>
      </c>
      <c r="J37" s="18">
        <f t="shared" si="36"/>
        <v>7331.5</v>
      </c>
      <c r="K37" s="16">
        <f t="shared" si="37"/>
        <v>35181.652</v>
      </c>
      <c r="L37" s="16"/>
      <c r="M37" s="4" t="str">
        <f t="shared" si="21"/>
        <v>X</v>
      </c>
      <c r="N37" s="4" t="str">
        <f t="shared" si="20"/>
        <v>X</v>
      </c>
      <c r="O37" s="4" t="str">
        <f t="shared" si="19"/>
        <v>X</v>
      </c>
      <c r="P37" s="5" t="str">
        <f t="shared" si="18"/>
        <v>X</v>
      </c>
      <c r="Q37" s="5" t="str">
        <f t="shared" si="32"/>
        <v>X</v>
      </c>
      <c r="R37" s="5" t="str">
        <f aca="true" t="shared" si="47" ref="R37:R68">IF(AND(K37&lt;D36,K37&lt;D37),D36,"X")</f>
        <v>X</v>
      </c>
      <c r="S37" s="5" t="str">
        <f t="shared" si="38"/>
        <v>X</v>
      </c>
      <c r="T37" s="5" t="str">
        <f t="shared" si="39"/>
        <v>X</v>
      </c>
      <c r="U37" s="5" t="str">
        <f t="shared" si="40"/>
        <v>X</v>
      </c>
      <c r="V37" s="5">
        <f t="shared" si="41"/>
        <v>36070</v>
      </c>
      <c r="W37" s="5">
        <f t="shared" si="42"/>
        <v>37100</v>
      </c>
      <c r="X37" s="5">
        <f t="shared" si="43"/>
        <v>38130</v>
      </c>
      <c r="Y37" s="5">
        <f t="shared" si="44"/>
        <v>39160</v>
      </c>
      <c r="Z37" s="5">
        <f t="shared" si="45"/>
        <v>40270</v>
      </c>
      <c r="AA37" s="5"/>
      <c r="AB37" s="17">
        <f t="shared" si="15"/>
        <v>36070</v>
      </c>
      <c r="AC37" s="38">
        <f t="shared" si="46"/>
        <v>108.57916917519566</v>
      </c>
    </row>
    <row r="38" spans="1:29" s="2" customFormat="1" ht="15" customHeight="1">
      <c r="A38" s="5">
        <f t="shared" si="12"/>
        <v>17540</v>
      </c>
      <c r="B38" s="5">
        <v>490</v>
      </c>
      <c r="C38" s="36"/>
      <c r="D38" s="14">
        <f t="shared" si="16"/>
        <v>34170</v>
      </c>
      <c r="E38" s="5">
        <v>950</v>
      </c>
      <c r="F38" s="15">
        <v>35</v>
      </c>
      <c r="G38" s="13"/>
      <c r="H38" s="5">
        <f t="shared" si="34"/>
        <v>17540</v>
      </c>
      <c r="I38" s="16">
        <f t="shared" si="35"/>
        <v>11110.5376</v>
      </c>
      <c r="J38" s="16">
        <f t="shared" si="36"/>
        <v>7542.2</v>
      </c>
      <c r="K38" s="16">
        <f t="shared" si="37"/>
        <v>36192.7376</v>
      </c>
      <c r="L38" s="16"/>
      <c r="M38" s="4" t="str">
        <f t="shared" si="21"/>
        <v>X</v>
      </c>
      <c r="N38" s="4" t="str">
        <f t="shared" si="20"/>
        <v>X</v>
      </c>
      <c r="O38" s="4" t="str">
        <f t="shared" si="19"/>
        <v>X</v>
      </c>
      <c r="P38" s="5" t="str">
        <f t="shared" si="18"/>
        <v>X</v>
      </c>
      <c r="Q38" s="5" t="str">
        <f aca="true" t="shared" si="48" ref="Q38:Q69">IF(AND(K38&lt;D36,K38&lt;D37),D36,"X")</f>
        <v>X</v>
      </c>
      <c r="R38" s="5" t="str">
        <f t="shared" si="47"/>
        <v>X</v>
      </c>
      <c r="S38" s="5" t="str">
        <f t="shared" si="38"/>
        <v>X</v>
      </c>
      <c r="T38" s="5" t="str">
        <f t="shared" si="39"/>
        <v>X</v>
      </c>
      <c r="U38" s="5" t="str">
        <f t="shared" si="40"/>
        <v>X</v>
      </c>
      <c r="V38" s="5">
        <f t="shared" si="41"/>
        <v>37100</v>
      </c>
      <c r="W38" s="5">
        <f t="shared" si="42"/>
        <v>38130</v>
      </c>
      <c r="X38" s="5">
        <f t="shared" si="43"/>
        <v>39160</v>
      </c>
      <c r="Y38" s="5">
        <f t="shared" si="44"/>
        <v>40270</v>
      </c>
      <c r="Z38" s="5">
        <f t="shared" si="45"/>
        <v>41380</v>
      </c>
      <c r="AA38" s="5"/>
      <c r="AB38" s="17">
        <f t="shared" si="15"/>
        <v>37100</v>
      </c>
      <c r="AC38" s="38">
        <f t="shared" si="46"/>
        <v>108.57477319285924</v>
      </c>
    </row>
    <row r="39" spans="1:29" s="2" customFormat="1" ht="15" customHeight="1">
      <c r="A39" s="5">
        <f t="shared" si="12"/>
        <v>18030</v>
      </c>
      <c r="B39" s="5">
        <v>490</v>
      </c>
      <c r="C39" s="36"/>
      <c r="D39" s="14">
        <f t="shared" si="16"/>
        <v>35120</v>
      </c>
      <c r="E39" s="5">
        <v>950</v>
      </c>
      <c r="F39" s="15">
        <v>36</v>
      </c>
      <c r="G39" s="13"/>
      <c r="H39" s="5">
        <f t="shared" si="34"/>
        <v>18030</v>
      </c>
      <c r="I39" s="16">
        <f t="shared" si="35"/>
        <v>11420.9232</v>
      </c>
      <c r="J39" s="16">
        <f t="shared" si="36"/>
        <v>7752.9</v>
      </c>
      <c r="K39" s="16">
        <f t="shared" si="37"/>
        <v>37203.8232</v>
      </c>
      <c r="L39" s="16"/>
      <c r="M39" s="4" t="str">
        <f t="shared" si="21"/>
        <v>X</v>
      </c>
      <c r="N39" s="4" t="str">
        <f t="shared" si="20"/>
        <v>X</v>
      </c>
      <c r="O39" s="4" t="str">
        <f t="shared" si="19"/>
        <v>X</v>
      </c>
      <c r="P39" s="5" t="str">
        <f aca="true" t="shared" si="49" ref="P39:P70">IF(AND(K39&lt;D36,K39&lt;D37),D36,"X")</f>
        <v>X</v>
      </c>
      <c r="Q39" s="5" t="str">
        <f t="shared" si="48"/>
        <v>X</v>
      </c>
      <c r="R39" s="5" t="str">
        <f t="shared" si="47"/>
        <v>X</v>
      </c>
      <c r="S39" s="5" t="str">
        <f t="shared" si="38"/>
        <v>X</v>
      </c>
      <c r="T39" s="5" t="str">
        <f t="shared" si="39"/>
        <v>X</v>
      </c>
      <c r="U39" s="5" t="str">
        <f t="shared" si="40"/>
        <v>X</v>
      </c>
      <c r="V39" s="5">
        <f t="shared" si="41"/>
        <v>38130</v>
      </c>
      <c r="W39" s="5">
        <f t="shared" si="42"/>
        <v>39160</v>
      </c>
      <c r="X39" s="5">
        <f t="shared" si="43"/>
        <v>40270</v>
      </c>
      <c r="Y39" s="5">
        <f t="shared" si="44"/>
        <v>41380</v>
      </c>
      <c r="Z39" s="5">
        <f t="shared" si="45"/>
        <v>42490</v>
      </c>
      <c r="AA39" s="5"/>
      <c r="AB39" s="17">
        <f t="shared" si="15"/>
        <v>38130</v>
      </c>
      <c r="AC39" s="38">
        <f t="shared" si="46"/>
        <v>108.57061503416857</v>
      </c>
    </row>
    <row r="40" spans="1:29" s="2" customFormat="1" ht="15" customHeight="1">
      <c r="A40" s="5">
        <f t="shared" si="12"/>
        <v>18520</v>
      </c>
      <c r="B40" s="5">
        <v>530</v>
      </c>
      <c r="C40" s="36"/>
      <c r="D40" s="14">
        <f t="shared" si="16"/>
        <v>36070</v>
      </c>
      <c r="E40" s="5">
        <v>1030</v>
      </c>
      <c r="F40" s="15">
        <v>37</v>
      </c>
      <c r="G40" s="13"/>
      <c r="H40" s="5">
        <f t="shared" si="34"/>
        <v>18520</v>
      </c>
      <c r="I40" s="16">
        <f t="shared" si="35"/>
        <v>11731.3088</v>
      </c>
      <c r="J40" s="16">
        <f t="shared" si="36"/>
        <v>7963.599999999999</v>
      </c>
      <c r="K40" s="16">
        <f t="shared" si="37"/>
        <v>38214.9088</v>
      </c>
      <c r="L40" s="16"/>
      <c r="M40" s="4" t="str">
        <f t="shared" si="21"/>
        <v>X</v>
      </c>
      <c r="N40" s="4" t="str">
        <f t="shared" si="20"/>
        <v>X</v>
      </c>
      <c r="O40" s="4" t="str">
        <f aca="true" t="shared" si="50" ref="O40:O71">IF(AND(K40&lt;D36,K40&lt;D37),D36,"X")</f>
        <v>X</v>
      </c>
      <c r="P40" s="5" t="str">
        <f t="shared" si="49"/>
        <v>X</v>
      </c>
      <c r="Q40" s="5" t="str">
        <f t="shared" si="48"/>
        <v>X</v>
      </c>
      <c r="R40" s="5" t="str">
        <f t="shared" si="47"/>
        <v>X</v>
      </c>
      <c r="S40" s="5" t="str">
        <f t="shared" si="38"/>
        <v>X</v>
      </c>
      <c r="T40" s="5" t="str">
        <f t="shared" si="39"/>
        <v>X</v>
      </c>
      <c r="U40" s="5" t="str">
        <f t="shared" si="40"/>
        <v>X</v>
      </c>
      <c r="V40" s="5">
        <f t="shared" si="41"/>
        <v>39160</v>
      </c>
      <c r="W40" s="5">
        <f t="shared" si="42"/>
        <v>40270</v>
      </c>
      <c r="X40" s="5">
        <f t="shared" si="43"/>
        <v>41380</v>
      </c>
      <c r="Y40" s="5">
        <f t="shared" si="44"/>
        <v>42490</v>
      </c>
      <c r="Z40" s="5">
        <f t="shared" si="45"/>
        <v>43680</v>
      </c>
      <c r="AA40" s="5"/>
      <c r="AB40" s="17">
        <f t="shared" si="15"/>
        <v>39160</v>
      </c>
      <c r="AC40" s="38">
        <f t="shared" si="46"/>
        <v>108.56667590795675</v>
      </c>
    </row>
    <row r="41" spans="1:29" s="2" customFormat="1" ht="15" customHeight="1">
      <c r="A41" s="5">
        <f t="shared" si="12"/>
        <v>19050</v>
      </c>
      <c r="B41" s="5">
        <v>530</v>
      </c>
      <c r="C41" s="36"/>
      <c r="D41" s="14">
        <f t="shared" si="16"/>
        <v>37100</v>
      </c>
      <c r="E41" s="5">
        <v>1030</v>
      </c>
      <c r="F41" s="15">
        <v>38</v>
      </c>
      <c r="G41" s="13"/>
      <c r="H41" s="5">
        <f t="shared" si="34"/>
        <v>19050</v>
      </c>
      <c r="I41" s="16">
        <f t="shared" si="35"/>
        <v>12067.032</v>
      </c>
      <c r="J41" s="16">
        <f t="shared" si="36"/>
        <v>8191.5</v>
      </c>
      <c r="K41" s="16">
        <f t="shared" si="37"/>
        <v>39308.532</v>
      </c>
      <c r="L41" s="16"/>
      <c r="M41" s="4" t="str">
        <f t="shared" si="21"/>
        <v>X</v>
      </c>
      <c r="N41" s="4" t="str">
        <f aca="true" t="shared" si="51" ref="N41:N72">IF(AND(K41&lt;D36,K41&lt;D37),D36,"X")</f>
        <v>X</v>
      </c>
      <c r="O41" s="4" t="str">
        <f t="shared" si="50"/>
        <v>X</v>
      </c>
      <c r="P41" s="5" t="str">
        <f t="shared" si="49"/>
        <v>X</v>
      </c>
      <c r="Q41" s="5" t="str">
        <f t="shared" si="48"/>
        <v>X</v>
      </c>
      <c r="R41" s="5" t="str">
        <f t="shared" si="47"/>
        <v>X</v>
      </c>
      <c r="S41" s="5" t="str">
        <f t="shared" si="38"/>
        <v>X</v>
      </c>
      <c r="T41" s="5" t="str">
        <f t="shared" si="39"/>
        <v>X</v>
      </c>
      <c r="U41" s="5" t="str">
        <f t="shared" si="40"/>
        <v>X</v>
      </c>
      <c r="V41" s="5">
        <f t="shared" si="41"/>
        <v>40270</v>
      </c>
      <c r="W41" s="5">
        <f t="shared" si="42"/>
        <v>41380</v>
      </c>
      <c r="X41" s="5">
        <f t="shared" si="43"/>
        <v>42490</v>
      </c>
      <c r="Y41" s="5">
        <f t="shared" si="44"/>
        <v>43680</v>
      </c>
      <c r="Z41" s="5">
        <f t="shared" si="45"/>
        <v>44870</v>
      </c>
      <c r="AA41" s="5"/>
      <c r="AB41" s="17">
        <f t="shared" si="15"/>
        <v>40270</v>
      </c>
      <c r="AC41" s="38">
        <f t="shared" si="46"/>
        <v>108.544474393531</v>
      </c>
    </row>
    <row r="42" spans="1:29" s="2" customFormat="1" ht="15" customHeight="1">
      <c r="A42" s="5">
        <f t="shared" si="12"/>
        <v>19580</v>
      </c>
      <c r="B42" s="5">
        <v>530</v>
      </c>
      <c r="C42" s="36"/>
      <c r="D42" s="14">
        <f t="shared" si="16"/>
        <v>38130</v>
      </c>
      <c r="E42" s="5">
        <v>1030</v>
      </c>
      <c r="F42" s="15">
        <v>39</v>
      </c>
      <c r="G42" s="13"/>
      <c r="H42" s="5">
        <f t="shared" si="34"/>
        <v>19580</v>
      </c>
      <c r="I42" s="16">
        <f t="shared" si="35"/>
        <v>12402.7552</v>
      </c>
      <c r="J42" s="16">
        <f t="shared" si="36"/>
        <v>8419.4</v>
      </c>
      <c r="K42" s="16">
        <f t="shared" si="37"/>
        <v>40402.1552</v>
      </c>
      <c r="L42" s="16"/>
      <c r="M42" s="4" t="str">
        <f aca="true" t="shared" si="52" ref="M42:M73">IF(AND(K42&lt;D36,K42&lt;D37),D36,"X")</f>
        <v>X</v>
      </c>
      <c r="N42" s="4" t="str">
        <f t="shared" si="51"/>
        <v>X</v>
      </c>
      <c r="O42" s="4" t="str">
        <f t="shared" si="50"/>
        <v>X</v>
      </c>
      <c r="P42" s="5" t="str">
        <f t="shared" si="49"/>
        <v>X</v>
      </c>
      <c r="Q42" s="5" t="str">
        <f t="shared" si="48"/>
        <v>X</v>
      </c>
      <c r="R42" s="5" t="str">
        <f t="shared" si="47"/>
        <v>X</v>
      </c>
      <c r="S42" s="5" t="str">
        <f t="shared" si="38"/>
        <v>X</v>
      </c>
      <c r="T42" s="5" t="str">
        <f t="shared" si="39"/>
        <v>X</v>
      </c>
      <c r="U42" s="5" t="str">
        <f t="shared" si="40"/>
        <v>X</v>
      </c>
      <c r="V42" s="5">
        <f t="shared" si="41"/>
        <v>41380</v>
      </c>
      <c r="W42" s="5">
        <f t="shared" si="42"/>
        <v>42490</v>
      </c>
      <c r="X42" s="5">
        <f t="shared" si="43"/>
        <v>43680</v>
      </c>
      <c r="Y42" s="5">
        <f t="shared" si="44"/>
        <v>44870</v>
      </c>
      <c r="Z42" s="5">
        <f t="shared" si="45"/>
        <v>46060</v>
      </c>
      <c r="AA42" s="5"/>
      <c r="AB42" s="17">
        <f t="shared" si="15"/>
        <v>41380</v>
      </c>
      <c r="AC42" s="38">
        <f t="shared" si="46"/>
        <v>108.52347233149752</v>
      </c>
    </row>
    <row r="43" spans="1:29" s="2" customFormat="1" ht="15" customHeight="1">
      <c r="A43" s="5">
        <f t="shared" si="12"/>
        <v>20110</v>
      </c>
      <c r="B43" s="5">
        <v>570</v>
      </c>
      <c r="C43" s="36"/>
      <c r="D43" s="14">
        <f t="shared" si="16"/>
        <v>39160</v>
      </c>
      <c r="E43" s="5">
        <v>1110</v>
      </c>
      <c r="F43" s="15">
        <v>40</v>
      </c>
      <c r="G43" s="13"/>
      <c r="H43" s="5">
        <f t="shared" si="34"/>
        <v>20110</v>
      </c>
      <c r="I43" s="16">
        <f t="shared" si="35"/>
        <v>12738.4784</v>
      </c>
      <c r="J43" s="16">
        <f t="shared" si="36"/>
        <v>8647.3</v>
      </c>
      <c r="K43" s="16">
        <f t="shared" si="37"/>
        <v>41495.778399999996</v>
      </c>
      <c r="L43" s="16"/>
      <c r="M43" s="4" t="str">
        <f t="shared" si="52"/>
        <v>X</v>
      </c>
      <c r="N43" s="4" t="str">
        <f t="shared" si="51"/>
        <v>X</v>
      </c>
      <c r="O43" s="4" t="str">
        <f t="shared" si="50"/>
        <v>X</v>
      </c>
      <c r="P43" s="5" t="str">
        <f t="shared" si="49"/>
        <v>X</v>
      </c>
      <c r="Q43" s="5" t="str">
        <f t="shared" si="48"/>
        <v>X</v>
      </c>
      <c r="R43" s="5" t="str">
        <f t="shared" si="47"/>
        <v>X</v>
      </c>
      <c r="S43" s="5" t="str">
        <f t="shared" si="38"/>
        <v>X</v>
      </c>
      <c r="T43" s="5" t="str">
        <f t="shared" si="39"/>
        <v>X</v>
      </c>
      <c r="U43" s="5" t="str">
        <f t="shared" si="40"/>
        <v>X</v>
      </c>
      <c r="V43" s="5">
        <f t="shared" si="41"/>
        <v>42490</v>
      </c>
      <c r="W43" s="5">
        <f t="shared" si="42"/>
        <v>43680</v>
      </c>
      <c r="X43" s="5">
        <f t="shared" si="43"/>
        <v>44870</v>
      </c>
      <c r="Y43" s="5">
        <f t="shared" si="44"/>
        <v>46060</v>
      </c>
      <c r="Z43" s="5">
        <f t="shared" si="45"/>
        <v>47330</v>
      </c>
      <c r="AA43" s="5"/>
      <c r="AB43" s="17">
        <f t="shared" si="15"/>
        <v>42490</v>
      </c>
      <c r="AC43" s="38">
        <f t="shared" si="46"/>
        <v>108.50357507660878</v>
      </c>
    </row>
    <row r="44" spans="1:29" s="2" customFormat="1" ht="15" customHeight="1">
      <c r="A44" s="5">
        <f t="shared" si="12"/>
        <v>20680</v>
      </c>
      <c r="B44" s="5">
        <v>570</v>
      </c>
      <c r="C44" s="36"/>
      <c r="D44" s="14">
        <f t="shared" si="16"/>
        <v>40270</v>
      </c>
      <c r="E44" s="5">
        <v>1110</v>
      </c>
      <c r="F44" s="15">
        <v>41</v>
      </c>
      <c r="G44" s="13"/>
      <c r="H44" s="5">
        <f t="shared" si="34"/>
        <v>20680</v>
      </c>
      <c r="I44" s="16">
        <f t="shared" si="35"/>
        <v>13099.5392</v>
      </c>
      <c r="J44" s="16">
        <f t="shared" si="36"/>
        <v>8892.4</v>
      </c>
      <c r="K44" s="16">
        <f t="shared" si="37"/>
        <v>42671.9392</v>
      </c>
      <c r="L44" s="16"/>
      <c r="M44" s="4" t="str">
        <f t="shared" si="52"/>
        <v>X</v>
      </c>
      <c r="N44" s="4" t="str">
        <f t="shared" si="51"/>
        <v>X</v>
      </c>
      <c r="O44" s="4" t="str">
        <f t="shared" si="50"/>
        <v>X</v>
      </c>
      <c r="P44" s="5" t="str">
        <f t="shared" si="49"/>
        <v>X</v>
      </c>
      <c r="Q44" s="5" t="str">
        <f t="shared" si="48"/>
        <v>X</v>
      </c>
      <c r="R44" s="5" t="str">
        <f t="shared" si="47"/>
        <v>X</v>
      </c>
      <c r="S44" s="5" t="str">
        <f t="shared" si="38"/>
        <v>X</v>
      </c>
      <c r="T44" s="5" t="str">
        <f t="shared" si="39"/>
        <v>X</v>
      </c>
      <c r="U44" s="5" t="str">
        <f t="shared" si="40"/>
        <v>X</v>
      </c>
      <c r="V44" s="5">
        <f t="shared" si="41"/>
        <v>43680</v>
      </c>
      <c r="W44" s="5">
        <f t="shared" si="42"/>
        <v>44870</v>
      </c>
      <c r="X44" s="5">
        <f t="shared" si="43"/>
        <v>46060</v>
      </c>
      <c r="Y44" s="5">
        <f t="shared" si="44"/>
        <v>47330</v>
      </c>
      <c r="Z44" s="5">
        <f t="shared" si="45"/>
        <v>48600</v>
      </c>
      <c r="AA44" s="5"/>
      <c r="AB44" s="17">
        <f t="shared" si="15"/>
        <v>43680</v>
      </c>
      <c r="AC44" s="38">
        <f t="shared" si="46"/>
        <v>108.46784206605413</v>
      </c>
    </row>
    <row r="45" spans="1:29" s="2" customFormat="1" ht="15" customHeight="1">
      <c r="A45" s="5">
        <f t="shared" si="12"/>
        <v>21250</v>
      </c>
      <c r="B45" s="5">
        <v>570</v>
      </c>
      <c r="C45" s="36"/>
      <c r="D45" s="14">
        <f t="shared" si="16"/>
        <v>41380</v>
      </c>
      <c r="E45" s="5">
        <v>1110</v>
      </c>
      <c r="F45" s="15">
        <v>42</v>
      </c>
      <c r="G45" s="13"/>
      <c r="H45" s="5">
        <f t="shared" si="34"/>
        <v>21250</v>
      </c>
      <c r="I45" s="16">
        <f t="shared" si="35"/>
        <v>13460.6</v>
      </c>
      <c r="J45" s="16">
        <f t="shared" si="36"/>
        <v>9137.5</v>
      </c>
      <c r="K45" s="16">
        <f t="shared" si="37"/>
        <v>43848.1</v>
      </c>
      <c r="L45" s="16"/>
      <c r="M45" s="4" t="str">
        <f t="shared" si="52"/>
        <v>X</v>
      </c>
      <c r="N45" s="4" t="str">
        <f t="shared" si="51"/>
        <v>X</v>
      </c>
      <c r="O45" s="4" t="str">
        <f t="shared" si="50"/>
        <v>X</v>
      </c>
      <c r="P45" s="5" t="str">
        <f t="shared" si="49"/>
        <v>X</v>
      </c>
      <c r="Q45" s="5" t="str">
        <f t="shared" si="48"/>
        <v>X</v>
      </c>
      <c r="R45" s="5" t="str">
        <f t="shared" si="47"/>
        <v>X</v>
      </c>
      <c r="S45" s="5" t="str">
        <f t="shared" si="38"/>
        <v>X</v>
      </c>
      <c r="T45" s="5" t="str">
        <f t="shared" si="39"/>
        <v>X</v>
      </c>
      <c r="U45" s="5" t="str">
        <f t="shared" si="40"/>
        <v>X</v>
      </c>
      <c r="V45" s="5">
        <f t="shared" si="41"/>
        <v>44870</v>
      </c>
      <c r="W45" s="5">
        <f t="shared" si="42"/>
        <v>46060</v>
      </c>
      <c r="X45" s="5">
        <f t="shared" si="43"/>
        <v>47330</v>
      </c>
      <c r="Y45" s="5">
        <f t="shared" si="44"/>
        <v>48600</v>
      </c>
      <c r="Z45" s="5">
        <f t="shared" si="45"/>
        <v>49870</v>
      </c>
      <c r="AA45" s="5"/>
      <c r="AB45" s="17">
        <f t="shared" si="15"/>
        <v>44870</v>
      </c>
      <c r="AC45" s="38">
        <f t="shared" si="46"/>
        <v>108.434026099565</v>
      </c>
    </row>
    <row r="46" spans="1:29" s="2" customFormat="1" ht="15" customHeight="1">
      <c r="A46" s="5">
        <f t="shared" si="12"/>
        <v>21820</v>
      </c>
      <c r="B46" s="5">
        <v>610</v>
      </c>
      <c r="C46" s="36"/>
      <c r="D46" s="14">
        <f t="shared" si="16"/>
        <v>42490</v>
      </c>
      <c r="E46" s="5">
        <v>1190</v>
      </c>
      <c r="F46" s="15">
        <v>43</v>
      </c>
      <c r="G46" s="13"/>
      <c r="H46" s="5">
        <f t="shared" si="34"/>
        <v>21820</v>
      </c>
      <c r="I46" s="16">
        <f t="shared" si="35"/>
        <v>13821.6608</v>
      </c>
      <c r="J46" s="16">
        <f t="shared" si="36"/>
        <v>9382.6</v>
      </c>
      <c r="K46" s="16">
        <f t="shared" si="37"/>
        <v>45024.2608</v>
      </c>
      <c r="L46" s="16"/>
      <c r="M46" s="4" t="str">
        <f t="shared" si="52"/>
        <v>X</v>
      </c>
      <c r="N46" s="4" t="str">
        <f t="shared" si="51"/>
        <v>X</v>
      </c>
      <c r="O46" s="4" t="str">
        <f t="shared" si="50"/>
        <v>X</v>
      </c>
      <c r="P46" s="5" t="str">
        <f t="shared" si="49"/>
        <v>X</v>
      </c>
      <c r="Q46" s="5" t="str">
        <f t="shared" si="48"/>
        <v>X</v>
      </c>
      <c r="R46" s="5" t="str">
        <f t="shared" si="47"/>
        <v>X</v>
      </c>
      <c r="S46" s="5" t="str">
        <f t="shared" si="38"/>
        <v>X</v>
      </c>
      <c r="T46" s="5" t="str">
        <f t="shared" si="39"/>
        <v>X</v>
      </c>
      <c r="U46" s="5" t="str">
        <f t="shared" si="40"/>
        <v>X</v>
      </c>
      <c r="V46" s="5">
        <f t="shared" si="41"/>
        <v>46060</v>
      </c>
      <c r="W46" s="5">
        <f t="shared" si="42"/>
        <v>47330</v>
      </c>
      <c r="X46" s="5">
        <f t="shared" si="43"/>
        <v>48600</v>
      </c>
      <c r="Y46" s="5">
        <f t="shared" si="44"/>
        <v>49870</v>
      </c>
      <c r="Z46" s="5">
        <f t="shared" si="45"/>
        <v>51230</v>
      </c>
      <c r="AA46" s="5"/>
      <c r="AB46" s="17">
        <f t="shared" si="15"/>
        <v>46060</v>
      </c>
      <c r="AC46" s="38">
        <f t="shared" si="46"/>
        <v>108.40197693574959</v>
      </c>
    </row>
    <row r="47" spans="1:29" s="2" customFormat="1" ht="15" customHeight="1">
      <c r="A47" s="5">
        <f t="shared" si="12"/>
        <v>22430</v>
      </c>
      <c r="B47" s="5">
        <v>610</v>
      </c>
      <c r="C47" s="36"/>
      <c r="D47" s="14">
        <f t="shared" si="16"/>
        <v>43680</v>
      </c>
      <c r="E47" s="5">
        <v>1190</v>
      </c>
      <c r="F47" s="15">
        <v>44</v>
      </c>
      <c r="G47" s="13"/>
      <c r="H47" s="5">
        <f t="shared" si="34"/>
        <v>22430</v>
      </c>
      <c r="I47" s="16">
        <f t="shared" si="35"/>
        <v>14208.0592</v>
      </c>
      <c r="J47" s="16">
        <f t="shared" si="36"/>
        <v>9644.9</v>
      </c>
      <c r="K47" s="16">
        <f t="shared" si="37"/>
        <v>46282.959200000005</v>
      </c>
      <c r="L47" s="16"/>
      <c r="M47" s="4" t="str">
        <f t="shared" si="52"/>
        <v>X</v>
      </c>
      <c r="N47" s="4" t="str">
        <f t="shared" si="51"/>
        <v>X</v>
      </c>
      <c r="O47" s="4" t="str">
        <f t="shared" si="50"/>
        <v>X</v>
      </c>
      <c r="P47" s="5" t="str">
        <f t="shared" si="49"/>
        <v>X</v>
      </c>
      <c r="Q47" s="5" t="str">
        <f t="shared" si="48"/>
        <v>X</v>
      </c>
      <c r="R47" s="5" t="str">
        <f t="shared" si="47"/>
        <v>X</v>
      </c>
      <c r="S47" s="5" t="str">
        <f t="shared" si="38"/>
        <v>X</v>
      </c>
      <c r="T47" s="5" t="str">
        <f t="shared" si="39"/>
        <v>X</v>
      </c>
      <c r="U47" s="5" t="str">
        <f t="shared" si="40"/>
        <v>X</v>
      </c>
      <c r="V47" s="5">
        <f t="shared" si="41"/>
        <v>47330</v>
      </c>
      <c r="W47" s="5">
        <f t="shared" si="42"/>
        <v>48600</v>
      </c>
      <c r="X47" s="5">
        <f t="shared" si="43"/>
        <v>49870</v>
      </c>
      <c r="Y47" s="5">
        <f t="shared" si="44"/>
        <v>51230</v>
      </c>
      <c r="Z47" s="5">
        <f t="shared" si="45"/>
        <v>52590</v>
      </c>
      <c r="AA47" s="5"/>
      <c r="AB47" s="17">
        <f t="shared" si="15"/>
        <v>47330</v>
      </c>
      <c r="AC47" s="38">
        <f t="shared" si="46"/>
        <v>108.35622710622711</v>
      </c>
    </row>
    <row r="48" spans="1:29" s="2" customFormat="1" ht="15" customHeight="1">
      <c r="A48" s="5">
        <f t="shared" si="12"/>
        <v>23040</v>
      </c>
      <c r="B48" s="5">
        <v>610</v>
      </c>
      <c r="C48" s="36"/>
      <c r="D48" s="14">
        <f t="shared" si="16"/>
        <v>44870</v>
      </c>
      <c r="E48" s="5">
        <v>1190</v>
      </c>
      <c r="F48" s="15">
        <v>45</v>
      </c>
      <c r="G48" s="13"/>
      <c r="H48" s="5">
        <f t="shared" si="34"/>
        <v>23040</v>
      </c>
      <c r="I48" s="16">
        <f t="shared" si="35"/>
        <v>14594.4576</v>
      </c>
      <c r="J48" s="16">
        <f t="shared" si="36"/>
        <v>9907.2</v>
      </c>
      <c r="K48" s="16">
        <f t="shared" si="37"/>
        <v>47541.657600000006</v>
      </c>
      <c r="L48" s="16"/>
      <c r="M48" s="4" t="str">
        <f t="shared" si="52"/>
        <v>X</v>
      </c>
      <c r="N48" s="4" t="str">
        <f t="shared" si="51"/>
        <v>X</v>
      </c>
      <c r="O48" s="4" t="str">
        <f t="shared" si="50"/>
        <v>X</v>
      </c>
      <c r="P48" s="5" t="str">
        <f t="shared" si="49"/>
        <v>X</v>
      </c>
      <c r="Q48" s="5" t="str">
        <f t="shared" si="48"/>
        <v>X</v>
      </c>
      <c r="R48" s="5" t="str">
        <f t="shared" si="47"/>
        <v>X</v>
      </c>
      <c r="S48" s="5" t="str">
        <f t="shared" si="38"/>
        <v>X</v>
      </c>
      <c r="T48" s="5" t="str">
        <f t="shared" si="39"/>
        <v>X</v>
      </c>
      <c r="U48" s="5" t="str">
        <f t="shared" si="40"/>
        <v>X</v>
      </c>
      <c r="V48" s="5">
        <f t="shared" si="41"/>
        <v>48600</v>
      </c>
      <c r="W48" s="5">
        <f t="shared" si="42"/>
        <v>49870</v>
      </c>
      <c r="X48" s="5">
        <f t="shared" si="43"/>
        <v>51230</v>
      </c>
      <c r="Y48" s="5">
        <f t="shared" si="44"/>
        <v>52590</v>
      </c>
      <c r="Z48" s="5">
        <f t="shared" si="45"/>
        <v>53950</v>
      </c>
      <c r="AA48" s="5"/>
      <c r="AB48" s="17">
        <f t="shared" si="15"/>
        <v>48600</v>
      </c>
      <c r="AC48" s="38">
        <f t="shared" si="46"/>
        <v>108.31290394472921</v>
      </c>
    </row>
    <row r="49" spans="1:29" s="2" customFormat="1" ht="15" customHeight="1">
      <c r="A49" s="5">
        <f t="shared" si="12"/>
        <v>23650</v>
      </c>
      <c r="B49" s="5">
        <v>650</v>
      </c>
      <c r="C49" s="36"/>
      <c r="D49" s="14">
        <f t="shared" si="16"/>
        <v>46060</v>
      </c>
      <c r="E49" s="5">
        <v>1270</v>
      </c>
      <c r="F49" s="15">
        <v>46</v>
      </c>
      <c r="G49" s="13"/>
      <c r="H49" s="5">
        <f t="shared" si="34"/>
        <v>23650</v>
      </c>
      <c r="I49" s="16">
        <f t="shared" si="35"/>
        <v>14980.856</v>
      </c>
      <c r="J49" s="16">
        <f t="shared" si="36"/>
        <v>10169.5</v>
      </c>
      <c r="K49" s="16">
        <f t="shared" si="37"/>
        <v>48800.356</v>
      </c>
      <c r="L49" s="16"/>
      <c r="M49" s="4" t="str">
        <f t="shared" si="52"/>
        <v>X</v>
      </c>
      <c r="N49" s="4" t="str">
        <f t="shared" si="51"/>
        <v>X</v>
      </c>
      <c r="O49" s="4" t="str">
        <f t="shared" si="50"/>
        <v>X</v>
      </c>
      <c r="P49" s="5" t="str">
        <f t="shared" si="49"/>
        <v>X</v>
      </c>
      <c r="Q49" s="5" t="str">
        <f t="shared" si="48"/>
        <v>X</v>
      </c>
      <c r="R49" s="5" t="str">
        <f t="shared" si="47"/>
        <v>X</v>
      </c>
      <c r="S49" s="5" t="str">
        <f t="shared" si="38"/>
        <v>X</v>
      </c>
      <c r="T49" s="5" t="str">
        <f t="shared" si="39"/>
        <v>X</v>
      </c>
      <c r="U49" s="5" t="str">
        <f t="shared" si="40"/>
        <v>X</v>
      </c>
      <c r="V49" s="5">
        <f t="shared" si="41"/>
        <v>49870</v>
      </c>
      <c r="W49" s="5">
        <f t="shared" si="42"/>
        <v>51230</v>
      </c>
      <c r="X49" s="5">
        <f t="shared" si="43"/>
        <v>52590</v>
      </c>
      <c r="Y49" s="5">
        <f t="shared" si="44"/>
        <v>53950</v>
      </c>
      <c r="Z49" s="5">
        <f t="shared" si="45"/>
        <v>55410</v>
      </c>
      <c r="AA49" s="5"/>
      <c r="AB49" s="17">
        <f aca="true" t="shared" si="53" ref="AB49:AB68">MIN(M49:AA49)</f>
        <v>49870</v>
      </c>
      <c r="AC49" s="38">
        <f t="shared" si="46"/>
        <v>108.27181936604428</v>
      </c>
    </row>
    <row r="50" spans="1:29" s="2" customFormat="1" ht="15" customHeight="1">
      <c r="A50" s="5">
        <f t="shared" si="12"/>
        <v>24300</v>
      </c>
      <c r="B50" s="5">
        <v>650</v>
      </c>
      <c r="C50" s="36"/>
      <c r="D50" s="14">
        <f t="shared" si="16"/>
        <v>47330</v>
      </c>
      <c r="E50" s="5">
        <v>1270</v>
      </c>
      <c r="F50" s="15">
        <v>47</v>
      </c>
      <c r="G50" s="13"/>
      <c r="H50" s="5">
        <f t="shared" si="34"/>
        <v>24300</v>
      </c>
      <c r="I50" s="16">
        <f t="shared" si="35"/>
        <v>15392.592</v>
      </c>
      <c r="J50" s="16">
        <f t="shared" si="36"/>
        <v>10449</v>
      </c>
      <c r="K50" s="16">
        <f t="shared" si="37"/>
        <v>50141.592000000004</v>
      </c>
      <c r="L50" s="16"/>
      <c r="M50" s="4" t="str">
        <f t="shared" si="52"/>
        <v>X</v>
      </c>
      <c r="N50" s="4" t="str">
        <f t="shared" si="51"/>
        <v>X</v>
      </c>
      <c r="O50" s="4" t="str">
        <f t="shared" si="50"/>
        <v>X</v>
      </c>
      <c r="P50" s="5" t="str">
        <f t="shared" si="49"/>
        <v>X</v>
      </c>
      <c r="Q50" s="5" t="str">
        <f t="shared" si="48"/>
        <v>X</v>
      </c>
      <c r="R50" s="5" t="str">
        <f t="shared" si="47"/>
        <v>X</v>
      </c>
      <c r="S50" s="5" t="str">
        <f t="shared" si="38"/>
        <v>X</v>
      </c>
      <c r="T50" s="5" t="str">
        <f t="shared" si="39"/>
        <v>X</v>
      </c>
      <c r="U50" s="5" t="str">
        <f t="shared" si="40"/>
        <v>X</v>
      </c>
      <c r="V50" s="5">
        <f t="shared" si="41"/>
        <v>51230</v>
      </c>
      <c r="W50" s="5">
        <f t="shared" si="42"/>
        <v>52590</v>
      </c>
      <c r="X50" s="5">
        <f t="shared" si="43"/>
        <v>53950</v>
      </c>
      <c r="Y50" s="5">
        <f t="shared" si="44"/>
        <v>55410</v>
      </c>
      <c r="Z50" s="5">
        <f t="shared" si="45"/>
        <v>56870</v>
      </c>
      <c r="AA50" s="5"/>
      <c r="AB50" s="17">
        <f t="shared" si="53"/>
        <v>51230</v>
      </c>
      <c r="AC50" s="38">
        <f t="shared" si="46"/>
        <v>108.24001690259877</v>
      </c>
    </row>
    <row r="51" spans="1:29" s="2" customFormat="1" ht="15" customHeight="1">
      <c r="A51" s="5">
        <f t="shared" si="12"/>
        <v>24950</v>
      </c>
      <c r="B51" s="5">
        <v>650</v>
      </c>
      <c r="C51" s="36"/>
      <c r="D51" s="14">
        <f t="shared" si="16"/>
        <v>48600</v>
      </c>
      <c r="E51" s="5">
        <v>1270</v>
      </c>
      <c r="F51" s="15">
        <v>48</v>
      </c>
      <c r="G51" s="13"/>
      <c r="H51" s="5">
        <f t="shared" si="34"/>
        <v>24950</v>
      </c>
      <c r="I51" s="16">
        <f t="shared" si="35"/>
        <v>15804.328</v>
      </c>
      <c r="J51" s="16">
        <f t="shared" si="36"/>
        <v>10728.5</v>
      </c>
      <c r="K51" s="16">
        <f t="shared" si="37"/>
        <v>51482.828</v>
      </c>
      <c r="L51" s="16"/>
      <c r="M51" s="4" t="str">
        <f t="shared" si="52"/>
        <v>X</v>
      </c>
      <c r="N51" s="4" t="str">
        <f t="shared" si="51"/>
        <v>X</v>
      </c>
      <c r="O51" s="4" t="str">
        <f t="shared" si="50"/>
        <v>X</v>
      </c>
      <c r="P51" s="5" t="str">
        <f t="shared" si="49"/>
        <v>X</v>
      </c>
      <c r="Q51" s="5" t="str">
        <f t="shared" si="48"/>
        <v>X</v>
      </c>
      <c r="R51" s="5" t="str">
        <f t="shared" si="47"/>
        <v>X</v>
      </c>
      <c r="S51" s="5" t="str">
        <f t="shared" si="38"/>
        <v>X</v>
      </c>
      <c r="T51" s="5" t="str">
        <f t="shared" si="39"/>
        <v>X</v>
      </c>
      <c r="U51" s="5" t="str">
        <f t="shared" si="40"/>
        <v>X</v>
      </c>
      <c r="V51" s="5">
        <f t="shared" si="41"/>
        <v>52590</v>
      </c>
      <c r="W51" s="5">
        <f t="shared" si="42"/>
        <v>53950</v>
      </c>
      <c r="X51" s="5">
        <f t="shared" si="43"/>
        <v>55410</v>
      </c>
      <c r="Y51" s="5">
        <f t="shared" si="44"/>
        <v>56870</v>
      </c>
      <c r="Z51" s="5">
        <f t="shared" si="45"/>
        <v>58330</v>
      </c>
      <c r="AA51" s="5"/>
      <c r="AB51" s="17">
        <f t="shared" si="53"/>
        <v>52590</v>
      </c>
      <c r="AC51" s="38">
        <f t="shared" si="46"/>
        <v>108.20987654320987</v>
      </c>
    </row>
    <row r="52" spans="1:29" s="2" customFormat="1" ht="15" customHeight="1">
      <c r="A52" s="5">
        <f t="shared" si="12"/>
        <v>25600</v>
      </c>
      <c r="B52" s="5">
        <v>700</v>
      </c>
      <c r="C52" s="36"/>
      <c r="D52" s="14">
        <f t="shared" si="16"/>
        <v>49870</v>
      </c>
      <c r="E52" s="5">
        <v>1360</v>
      </c>
      <c r="F52" s="15">
        <v>49</v>
      </c>
      <c r="G52" s="13"/>
      <c r="H52" s="5">
        <f t="shared" si="34"/>
        <v>25600</v>
      </c>
      <c r="I52" s="16">
        <f t="shared" si="35"/>
        <v>16216.064</v>
      </c>
      <c r="J52" s="16">
        <f t="shared" si="36"/>
        <v>11008</v>
      </c>
      <c r="K52" s="16">
        <f t="shared" si="37"/>
        <v>52824.064</v>
      </c>
      <c r="L52" s="16"/>
      <c r="M52" s="4" t="str">
        <f t="shared" si="52"/>
        <v>X</v>
      </c>
      <c r="N52" s="4" t="str">
        <f t="shared" si="51"/>
        <v>X</v>
      </c>
      <c r="O52" s="4" t="str">
        <f t="shared" si="50"/>
        <v>X</v>
      </c>
      <c r="P52" s="5" t="str">
        <f t="shared" si="49"/>
        <v>X</v>
      </c>
      <c r="Q52" s="5" t="str">
        <f t="shared" si="48"/>
        <v>X</v>
      </c>
      <c r="R52" s="5" t="str">
        <f t="shared" si="47"/>
        <v>X</v>
      </c>
      <c r="S52" s="5" t="str">
        <f t="shared" si="38"/>
        <v>X</v>
      </c>
      <c r="T52" s="5" t="str">
        <f t="shared" si="39"/>
        <v>X</v>
      </c>
      <c r="U52" s="5" t="str">
        <f t="shared" si="40"/>
        <v>X</v>
      </c>
      <c r="V52" s="5">
        <f t="shared" si="41"/>
        <v>53950</v>
      </c>
      <c r="W52" s="5">
        <f t="shared" si="42"/>
        <v>55410</v>
      </c>
      <c r="X52" s="5">
        <f t="shared" si="43"/>
        <v>56870</v>
      </c>
      <c r="Y52" s="5">
        <f t="shared" si="44"/>
        <v>58330</v>
      </c>
      <c r="Z52" s="5">
        <f t="shared" si="45"/>
        <v>59890</v>
      </c>
      <c r="AA52" s="5"/>
      <c r="AB52" s="17">
        <f t="shared" si="53"/>
        <v>53950</v>
      </c>
      <c r="AC52" s="38">
        <f t="shared" si="46"/>
        <v>108.18127130539402</v>
      </c>
    </row>
    <row r="53" spans="1:29" s="2" customFormat="1" ht="15" customHeight="1">
      <c r="A53" s="5">
        <f t="shared" si="12"/>
        <v>26300</v>
      </c>
      <c r="B53" s="5">
        <v>700</v>
      </c>
      <c r="C53" s="36"/>
      <c r="D53" s="14">
        <f t="shared" si="16"/>
        <v>51230</v>
      </c>
      <c r="E53" s="5">
        <v>1360</v>
      </c>
      <c r="F53" s="15">
        <v>50</v>
      </c>
      <c r="G53" s="13"/>
      <c r="H53" s="5">
        <f t="shared" si="34"/>
        <v>26300</v>
      </c>
      <c r="I53" s="16">
        <f t="shared" si="35"/>
        <v>16659.472</v>
      </c>
      <c r="J53" s="16">
        <f t="shared" si="36"/>
        <v>11309</v>
      </c>
      <c r="K53" s="16">
        <f t="shared" si="37"/>
        <v>54268.472</v>
      </c>
      <c r="L53" s="16"/>
      <c r="M53" s="4" t="str">
        <f t="shared" si="52"/>
        <v>X</v>
      </c>
      <c r="N53" s="4" t="str">
        <f t="shared" si="51"/>
        <v>X</v>
      </c>
      <c r="O53" s="4" t="str">
        <f t="shared" si="50"/>
        <v>X</v>
      </c>
      <c r="P53" s="5" t="str">
        <f t="shared" si="49"/>
        <v>X</v>
      </c>
      <c r="Q53" s="5" t="str">
        <f t="shared" si="48"/>
        <v>X</v>
      </c>
      <c r="R53" s="5" t="str">
        <f t="shared" si="47"/>
        <v>X</v>
      </c>
      <c r="S53" s="5" t="str">
        <f t="shared" si="38"/>
        <v>X</v>
      </c>
      <c r="T53" s="5" t="str">
        <f t="shared" si="39"/>
        <v>X</v>
      </c>
      <c r="U53" s="5" t="str">
        <f t="shared" si="40"/>
        <v>X</v>
      </c>
      <c r="V53" s="5">
        <f t="shared" si="41"/>
        <v>55410</v>
      </c>
      <c r="W53" s="5">
        <f t="shared" si="42"/>
        <v>56870</v>
      </c>
      <c r="X53" s="5">
        <f t="shared" si="43"/>
        <v>58330</v>
      </c>
      <c r="Y53" s="5">
        <f t="shared" si="44"/>
        <v>59890</v>
      </c>
      <c r="Z53" s="5">
        <f t="shared" si="45"/>
        <v>61450</v>
      </c>
      <c r="AA53" s="5"/>
      <c r="AB53" s="17">
        <f t="shared" si="53"/>
        <v>55410</v>
      </c>
      <c r="AC53" s="38">
        <f t="shared" si="46"/>
        <v>108.15928167089596</v>
      </c>
    </row>
    <row r="54" spans="1:29" s="2" customFormat="1" ht="15" customHeight="1">
      <c r="A54" s="5">
        <f t="shared" si="12"/>
        <v>27000</v>
      </c>
      <c r="B54" s="5">
        <v>700</v>
      </c>
      <c r="C54" s="36"/>
      <c r="D54" s="14">
        <f t="shared" si="16"/>
        <v>52590</v>
      </c>
      <c r="E54" s="5">
        <v>1360</v>
      </c>
      <c r="F54" s="15">
        <v>51</v>
      </c>
      <c r="G54" s="13"/>
      <c r="H54" s="5">
        <f t="shared" si="34"/>
        <v>27000</v>
      </c>
      <c r="I54" s="16">
        <f t="shared" si="35"/>
        <v>17102.88</v>
      </c>
      <c r="J54" s="16">
        <f t="shared" si="36"/>
        <v>11610</v>
      </c>
      <c r="K54" s="16">
        <f t="shared" si="37"/>
        <v>55712.880000000005</v>
      </c>
      <c r="L54" s="16"/>
      <c r="M54" s="4" t="str">
        <f t="shared" si="52"/>
        <v>X</v>
      </c>
      <c r="N54" s="4" t="str">
        <f t="shared" si="51"/>
        <v>X</v>
      </c>
      <c r="O54" s="4" t="str">
        <f t="shared" si="50"/>
        <v>X</v>
      </c>
      <c r="P54" s="5" t="str">
        <f t="shared" si="49"/>
        <v>X</v>
      </c>
      <c r="Q54" s="5" t="str">
        <f t="shared" si="48"/>
        <v>X</v>
      </c>
      <c r="R54" s="5" t="str">
        <f t="shared" si="47"/>
        <v>X</v>
      </c>
      <c r="S54" s="5" t="str">
        <f t="shared" si="38"/>
        <v>X</v>
      </c>
      <c r="T54" s="5" t="str">
        <f t="shared" si="39"/>
        <v>X</v>
      </c>
      <c r="U54" s="5" t="str">
        <f t="shared" si="40"/>
        <v>X</v>
      </c>
      <c r="V54" s="5">
        <f t="shared" si="41"/>
        <v>56870</v>
      </c>
      <c r="W54" s="5">
        <f t="shared" si="42"/>
        <v>58330</v>
      </c>
      <c r="X54" s="5">
        <f t="shared" si="43"/>
        <v>59890</v>
      </c>
      <c r="Y54" s="5">
        <f t="shared" si="44"/>
        <v>61450</v>
      </c>
      <c r="Z54" s="5">
        <f t="shared" si="45"/>
        <v>63010</v>
      </c>
      <c r="AA54" s="5"/>
      <c r="AB54" s="17">
        <f t="shared" si="53"/>
        <v>56870</v>
      </c>
      <c r="AC54" s="38">
        <f t="shared" si="46"/>
        <v>108.13842935919376</v>
      </c>
    </row>
    <row r="55" spans="1:29" s="2" customFormat="1" ht="15" customHeight="1">
      <c r="A55" s="5">
        <f t="shared" si="12"/>
        <v>27700</v>
      </c>
      <c r="B55" s="5">
        <v>750</v>
      </c>
      <c r="C55" s="36"/>
      <c r="D55" s="14">
        <f t="shared" si="16"/>
        <v>53950</v>
      </c>
      <c r="E55" s="5">
        <v>1460</v>
      </c>
      <c r="F55" s="15">
        <v>52</v>
      </c>
      <c r="G55" s="13"/>
      <c r="H55" s="5">
        <f t="shared" si="34"/>
        <v>27700</v>
      </c>
      <c r="I55" s="16">
        <f t="shared" si="35"/>
        <v>17546.288</v>
      </c>
      <c r="J55" s="16">
        <f t="shared" si="36"/>
        <v>11911</v>
      </c>
      <c r="K55" s="16">
        <f t="shared" si="37"/>
        <v>57157.288</v>
      </c>
      <c r="L55" s="16"/>
      <c r="M55" s="4" t="str">
        <f t="shared" si="52"/>
        <v>X</v>
      </c>
      <c r="N55" s="4" t="str">
        <f t="shared" si="51"/>
        <v>X</v>
      </c>
      <c r="O55" s="4" t="str">
        <f t="shared" si="50"/>
        <v>X</v>
      </c>
      <c r="P55" s="5" t="str">
        <f t="shared" si="49"/>
        <v>X</v>
      </c>
      <c r="Q55" s="5" t="str">
        <f t="shared" si="48"/>
        <v>X</v>
      </c>
      <c r="R55" s="5" t="str">
        <f t="shared" si="47"/>
        <v>X</v>
      </c>
      <c r="S55" s="5" t="str">
        <f t="shared" si="38"/>
        <v>X</v>
      </c>
      <c r="T55" s="5" t="str">
        <f t="shared" si="39"/>
        <v>X</v>
      </c>
      <c r="U55" s="5" t="str">
        <f t="shared" si="40"/>
        <v>X</v>
      </c>
      <c r="V55" s="5">
        <f t="shared" si="41"/>
        <v>58330</v>
      </c>
      <c r="W55" s="5">
        <f t="shared" si="42"/>
        <v>59890</v>
      </c>
      <c r="X55" s="5">
        <f t="shared" si="43"/>
        <v>61450</v>
      </c>
      <c r="Y55" s="5">
        <f t="shared" si="44"/>
        <v>63010</v>
      </c>
      <c r="Z55" s="5">
        <f t="shared" si="45"/>
        <v>64670</v>
      </c>
      <c r="AA55" s="5"/>
      <c r="AB55" s="17">
        <f t="shared" si="53"/>
        <v>58330</v>
      </c>
      <c r="AC55" s="38">
        <f t="shared" si="46"/>
        <v>108.11862835959222</v>
      </c>
    </row>
    <row r="56" spans="1:29" s="2" customFormat="1" ht="15" customHeight="1">
      <c r="A56" s="5">
        <f t="shared" si="12"/>
        <v>28450</v>
      </c>
      <c r="B56" s="5">
        <v>750</v>
      </c>
      <c r="C56" s="36"/>
      <c r="D56" s="14">
        <f t="shared" si="16"/>
        <v>55410</v>
      </c>
      <c r="E56" s="5">
        <v>1460</v>
      </c>
      <c r="F56" s="15">
        <v>53</v>
      </c>
      <c r="G56" s="13"/>
      <c r="H56" s="5">
        <f t="shared" si="34"/>
        <v>28450</v>
      </c>
      <c r="I56" s="16">
        <f t="shared" si="35"/>
        <v>18021.368</v>
      </c>
      <c r="J56" s="16">
        <f t="shared" si="36"/>
        <v>12233.5</v>
      </c>
      <c r="K56" s="16">
        <f t="shared" si="37"/>
        <v>58704.868</v>
      </c>
      <c r="L56" s="16"/>
      <c r="M56" s="4" t="str">
        <f t="shared" si="52"/>
        <v>X</v>
      </c>
      <c r="N56" s="4" t="str">
        <f t="shared" si="51"/>
        <v>X</v>
      </c>
      <c r="O56" s="4" t="str">
        <f t="shared" si="50"/>
        <v>X</v>
      </c>
      <c r="P56" s="5" t="str">
        <f t="shared" si="49"/>
        <v>X</v>
      </c>
      <c r="Q56" s="5" t="str">
        <f t="shared" si="48"/>
        <v>X</v>
      </c>
      <c r="R56" s="5" t="str">
        <f t="shared" si="47"/>
        <v>X</v>
      </c>
      <c r="S56" s="5" t="str">
        <f t="shared" si="38"/>
        <v>X</v>
      </c>
      <c r="T56" s="5" t="str">
        <f t="shared" si="39"/>
        <v>X</v>
      </c>
      <c r="U56" s="5" t="str">
        <f t="shared" si="40"/>
        <v>X</v>
      </c>
      <c r="V56" s="5">
        <f t="shared" si="41"/>
        <v>59890</v>
      </c>
      <c r="W56" s="5">
        <f t="shared" si="42"/>
        <v>61450</v>
      </c>
      <c r="X56" s="5">
        <f t="shared" si="43"/>
        <v>63010</v>
      </c>
      <c r="Y56" s="5">
        <f t="shared" si="44"/>
        <v>64670</v>
      </c>
      <c r="Z56" s="5">
        <f t="shared" si="45"/>
        <v>66330</v>
      </c>
      <c r="AA56" s="5"/>
      <c r="AB56" s="17">
        <f t="shared" si="53"/>
        <v>59890</v>
      </c>
      <c r="AC56" s="38">
        <f t="shared" si="46"/>
        <v>108.08518317993142</v>
      </c>
    </row>
    <row r="57" spans="1:29" s="2" customFormat="1" ht="15" customHeight="1">
      <c r="A57" s="5">
        <f t="shared" si="12"/>
        <v>29200</v>
      </c>
      <c r="B57" s="5">
        <v>750</v>
      </c>
      <c r="C57" s="36"/>
      <c r="D57" s="14">
        <f t="shared" si="16"/>
        <v>56870</v>
      </c>
      <c r="E57" s="5">
        <v>1460</v>
      </c>
      <c r="F57" s="15">
        <v>54</v>
      </c>
      <c r="G57" s="13"/>
      <c r="H57" s="5">
        <f t="shared" si="34"/>
        <v>29200</v>
      </c>
      <c r="I57" s="16">
        <f t="shared" si="35"/>
        <v>18496.448</v>
      </c>
      <c r="J57" s="16">
        <f t="shared" si="36"/>
        <v>12556</v>
      </c>
      <c r="K57" s="16">
        <f t="shared" si="37"/>
        <v>60252.448000000004</v>
      </c>
      <c r="L57" s="16"/>
      <c r="M57" s="4" t="str">
        <f t="shared" si="52"/>
        <v>X</v>
      </c>
      <c r="N57" s="4" t="str">
        <f t="shared" si="51"/>
        <v>X</v>
      </c>
      <c r="O57" s="4" t="str">
        <f t="shared" si="50"/>
        <v>X</v>
      </c>
      <c r="P57" s="5" t="str">
        <f t="shared" si="49"/>
        <v>X</v>
      </c>
      <c r="Q57" s="5" t="str">
        <f t="shared" si="48"/>
        <v>X</v>
      </c>
      <c r="R57" s="5" t="str">
        <f t="shared" si="47"/>
        <v>X</v>
      </c>
      <c r="S57" s="5" t="str">
        <f t="shared" si="38"/>
        <v>X</v>
      </c>
      <c r="T57" s="5" t="str">
        <f t="shared" si="39"/>
        <v>X</v>
      </c>
      <c r="U57" s="5" t="str">
        <f t="shared" si="40"/>
        <v>X</v>
      </c>
      <c r="V57" s="5">
        <f t="shared" si="41"/>
        <v>61450</v>
      </c>
      <c r="W57" s="5">
        <f t="shared" si="42"/>
        <v>63010</v>
      </c>
      <c r="X57" s="5">
        <f t="shared" si="43"/>
        <v>64670</v>
      </c>
      <c r="Y57" s="5">
        <f t="shared" si="44"/>
        <v>66330</v>
      </c>
      <c r="Z57" s="5">
        <f t="shared" si="45"/>
        <v>67990</v>
      </c>
      <c r="AA57" s="5"/>
      <c r="AB57" s="17">
        <f t="shared" si="53"/>
        <v>61450</v>
      </c>
      <c r="AC57" s="38">
        <f t="shared" si="46"/>
        <v>108.05345524881308</v>
      </c>
    </row>
    <row r="58" spans="1:29" s="2" customFormat="1" ht="15" customHeight="1">
      <c r="A58" s="5">
        <f t="shared" si="12"/>
        <v>29950</v>
      </c>
      <c r="B58" s="5">
        <v>800</v>
      </c>
      <c r="C58" s="36"/>
      <c r="D58" s="14">
        <f t="shared" si="16"/>
        <v>58330</v>
      </c>
      <c r="E58" s="5">
        <v>1560</v>
      </c>
      <c r="F58" s="15">
        <v>55</v>
      </c>
      <c r="G58" s="13"/>
      <c r="H58" s="5">
        <f t="shared" si="34"/>
        <v>29950</v>
      </c>
      <c r="I58" s="16">
        <f t="shared" si="35"/>
        <v>18971.528</v>
      </c>
      <c r="J58" s="16">
        <f t="shared" si="36"/>
        <v>12878.5</v>
      </c>
      <c r="K58" s="16">
        <f t="shared" si="37"/>
        <v>61800.028</v>
      </c>
      <c r="L58" s="16"/>
      <c r="M58" s="4" t="str">
        <f t="shared" si="52"/>
        <v>X</v>
      </c>
      <c r="N58" s="4" t="str">
        <f t="shared" si="51"/>
        <v>X</v>
      </c>
      <c r="O58" s="4" t="str">
        <f t="shared" si="50"/>
        <v>X</v>
      </c>
      <c r="P58" s="5" t="str">
        <f t="shared" si="49"/>
        <v>X</v>
      </c>
      <c r="Q58" s="5" t="str">
        <f t="shared" si="48"/>
        <v>X</v>
      </c>
      <c r="R58" s="5" t="str">
        <f t="shared" si="47"/>
        <v>X</v>
      </c>
      <c r="S58" s="5" t="str">
        <f t="shared" si="38"/>
        <v>X</v>
      </c>
      <c r="T58" s="5" t="str">
        <f t="shared" si="39"/>
        <v>X</v>
      </c>
      <c r="U58" s="5" t="str">
        <f t="shared" si="40"/>
        <v>X</v>
      </c>
      <c r="V58" s="5">
        <f t="shared" si="41"/>
        <v>63010</v>
      </c>
      <c r="W58" s="5">
        <f t="shared" si="42"/>
        <v>64670</v>
      </c>
      <c r="X58" s="5">
        <f t="shared" si="43"/>
        <v>66330</v>
      </c>
      <c r="Y58" s="5">
        <f t="shared" si="44"/>
        <v>67990</v>
      </c>
      <c r="Z58" s="5">
        <f t="shared" si="45"/>
        <v>69750</v>
      </c>
      <c r="AA58" s="5"/>
      <c r="AB58" s="17">
        <f t="shared" si="53"/>
        <v>63010</v>
      </c>
      <c r="AC58" s="38">
        <f t="shared" si="46"/>
        <v>108.02331561803531</v>
      </c>
    </row>
    <row r="59" spans="1:29" s="2" customFormat="1" ht="15" customHeight="1">
      <c r="A59" s="5">
        <f t="shared" si="12"/>
        <v>30750</v>
      </c>
      <c r="B59" s="5">
        <v>800</v>
      </c>
      <c r="C59" s="36"/>
      <c r="D59" s="14">
        <f t="shared" si="16"/>
        <v>59890</v>
      </c>
      <c r="E59" s="5">
        <v>1560</v>
      </c>
      <c r="F59" s="15">
        <v>56</v>
      </c>
      <c r="G59" s="13"/>
      <c r="H59" s="5">
        <f t="shared" si="34"/>
        <v>30750</v>
      </c>
      <c r="I59" s="16">
        <f t="shared" si="35"/>
        <v>19478.28</v>
      </c>
      <c r="J59" s="16">
        <f t="shared" si="36"/>
        <v>13222.5</v>
      </c>
      <c r="K59" s="16">
        <f t="shared" si="37"/>
        <v>63450.78</v>
      </c>
      <c r="L59" s="16"/>
      <c r="M59" s="4" t="str">
        <f t="shared" si="52"/>
        <v>X</v>
      </c>
      <c r="N59" s="4" t="str">
        <f t="shared" si="51"/>
        <v>X</v>
      </c>
      <c r="O59" s="4" t="str">
        <f t="shared" si="50"/>
        <v>X</v>
      </c>
      <c r="P59" s="5" t="str">
        <f t="shared" si="49"/>
        <v>X</v>
      </c>
      <c r="Q59" s="5" t="str">
        <f t="shared" si="48"/>
        <v>X</v>
      </c>
      <c r="R59" s="5" t="str">
        <f t="shared" si="47"/>
        <v>X</v>
      </c>
      <c r="S59" s="5" t="str">
        <f t="shared" si="38"/>
        <v>X</v>
      </c>
      <c r="T59" s="5" t="str">
        <f t="shared" si="39"/>
        <v>X</v>
      </c>
      <c r="U59" s="5" t="str">
        <f t="shared" si="40"/>
        <v>X</v>
      </c>
      <c r="V59" s="5">
        <f t="shared" si="41"/>
        <v>64670</v>
      </c>
      <c r="W59" s="5">
        <f t="shared" si="42"/>
        <v>66330</v>
      </c>
      <c r="X59" s="5">
        <f t="shared" si="43"/>
        <v>67990</v>
      </c>
      <c r="Y59" s="5">
        <f t="shared" si="44"/>
        <v>69750</v>
      </c>
      <c r="Z59" s="5">
        <f t="shared" si="45"/>
        <v>71510</v>
      </c>
      <c r="AA59" s="5"/>
      <c r="AB59" s="17">
        <f t="shared" si="53"/>
        <v>64670</v>
      </c>
      <c r="AC59" s="38">
        <f t="shared" si="46"/>
        <v>107.98129904825514</v>
      </c>
    </row>
    <row r="60" spans="1:29" s="2" customFormat="1" ht="15" customHeight="1">
      <c r="A60" s="5">
        <f t="shared" si="12"/>
        <v>31550</v>
      </c>
      <c r="B60" s="5">
        <v>800</v>
      </c>
      <c r="C60" s="36"/>
      <c r="D60" s="14">
        <f t="shared" si="16"/>
        <v>61450</v>
      </c>
      <c r="E60" s="5">
        <v>1560</v>
      </c>
      <c r="F60" s="15">
        <v>57</v>
      </c>
      <c r="G60" s="13"/>
      <c r="H60" s="5">
        <f t="shared" si="34"/>
        <v>31550</v>
      </c>
      <c r="I60" s="16">
        <f t="shared" si="35"/>
        <v>19985.032</v>
      </c>
      <c r="J60" s="16">
        <f t="shared" si="36"/>
        <v>13566.5</v>
      </c>
      <c r="K60" s="16">
        <f t="shared" si="37"/>
        <v>65101.532</v>
      </c>
      <c r="L60" s="16"/>
      <c r="M60" s="4" t="str">
        <f t="shared" si="52"/>
        <v>X</v>
      </c>
      <c r="N60" s="4" t="str">
        <f t="shared" si="51"/>
        <v>X</v>
      </c>
      <c r="O60" s="4" t="str">
        <f t="shared" si="50"/>
        <v>X</v>
      </c>
      <c r="P60" s="5" t="str">
        <f t="shared" si="49"/>
        <v>X</v>
      </c>
      <c r="Q60" s="5" t="str">
        <f t="shared" si="48"/>
        <v>X</v>
      </c>
      <c r="R60" s="5" t="str">
        <f t="shared" si="47"/>
        <v>X</v>
      </c>
      <c r="S60" s="5" t="str">
        <f t="shared" si="38"/>
        <v>X</v>
      </c>
      <c r="T60" s="5" t="str">
        <f t="shared" si="39"/>
        <v>X</v>
      </c>
      <c r="U60" s="5" t="str">
        <f t="shared" si="40"/>
        <v>X</v>
      </c>
      <c r="V60" s="5">
        <f t="shared" si="41"/>
        <v>66330</v>
      </c>
      <c r="W60" s="5">
        <f t="shared" si="42"/>
        <v>67990</v>
      </c>
      <c r="X60" s="5">
        <f t="shared" si="43"/>
        <v>69750</v>
      </c>
      <c r="Y60" s="5">
        <f t="shared" si="44"/>
        <v>71510</v>
      </c>
      <c r="Z60" s="5">
        <f t="shared" si="45"/>
        <v>73270</v>
      </c>
      <c r="AA60" s="5"/>
      <c r="AB60" s="17">
        <f t="shared" si="53"/>
        <v>66330</v>
      </c>
      <c r="AC60" s="38">
        <f t="shared" si="46"/>
        <v>107.94141578519121</v>
      </c>
    </row>
    <row r="61" spans="1:29" s="2" customFormat="1" ht="15" customHeight="1">
      <c r="A61" s="5">
        <f t="shared" si="12"/>
        <v>32350</v>
      </c>
      <c r="B61" s="5">
        <v>850</v>
      </c>
      <c r="C61" s="36"/>
      <c r="D61" s="14">
        <f t="shared" si="16"/>
        <v>63010</v>
      </c>
      <c r="E61" s="5">
        <v>1660</v>
      </c>
      <c r="F61" s="15">
        <v>58</v>
      </c>
      <c r="G61" s="13"/>
      <c r="H61" s="5">
        <f t="shared" si="34"/>
        <v>32350</v>
      </c>
      <c r="I61" s="16">
        <f t="shared" si="35"/>
        <v>20491.784</v>
      </c>
      <c r="J61" s="16">
        <f t="shared" si="36"/>
        <v>13910.5</v>
      </c>
      <c r="K61" s="16">
        <f t="shared" si="37"/>
        <v>66752.284</v>
      </c>
      <c r="L61" s="16"/>
      <c r="M61" s="4" t="str">
        <f t="shared" si="52"/>
        <v>X</v>
      </c>
      <c r="N61" s="4" t="str">
        <f t="shared" si="51"/>
        <v>X</v>
      </c>
      <c r="O61" s="4" t="str">
        <f t="shared" si="50"/>
        <v>X</v>
      </c>
      <c r="P61" s="5" t="str">
        <f t="shared" si="49"/>
        <v>X</v>
      </c>
      <c r="Q61" s="5" t="str">
        <f t="shared" si="48"/>
        <v>X</v>
      </c>
      <c r="R61" s="5" t="str">
        <f t="shared" si="47"/>
        <v>X</v>
      </c>
      <c r="S61" s="5" t="str">
        <f t="shared" si="38"/>
        <v>X</v>
      </c>
      <c r="T61" s="5" t="str">
        <f t="shared" si="39"/>
        <v>X</v>
      </c>
      <c r="U61" s="5" t="str">
        <f t="shared" si="40"/>
        <v>X</v>
      </c>
      <c r="V61" s="5">
        <f t="shared" si="41"/>
        <v>67990</v>
      </c>
      <c r="W61" s="5">
        <f t="shared" si="42"/>
        <v>69750</v>
      </c>
      <c r="X61" s="5">
        <f t="shared" si="43"/>
        <v>71510</v>
      </c>
      <c r="Y61" s="5">
        <f t="shared" si="44"/>
        <v>73270</v>
      </c>
      <c r="Z61" s="5">
        <f t="shared" si="45"/>
        <v>75150</v>
      </c>
      <c r="AA61" s="5"/>
      <c r="AB61" s="17">
        <f t="shared" si="53"/>
        <v>67990</v>
      </c>
      <c r="AC61" s="38">
        <f t="shared" si="46"/>
        <v>107.90350737978099</v>
      </c>
    </row>
    <row r="62" spans="1:29" s="2" customFormat="1" ht="15" customHeight="1">
      <c r="A62" s="5">
        <f t="shared" si="12"/>
        <v>33200</v>
      </c>
      <c r="B62" s="5">
        <v>850</v>
      </c>
      <c r="C62" s="36"/>
      <c r="D62" s="14">
        <f t="shared" si="16"/>
        <v>64670</v>
      </c>
      <c r="E62" s="5">
        <v>1660</v>
      </c>
      <c r="F62" s="15">
        <v>59</v>
      </c>
      <c r="G62" s="13"/>
      <c r="H62" s="5">
        <f t="shared" si="34"/>
        <v>33200</v>
      </c>
      <c r="I62" s="16">
        <f t="shared" si="35"/>
        <v>21030.208</v>
      </c>
      <c r="J62" s="16">
        <f t="shared" si="36"/>
        <v>14276</v>
      </c>
      <c r="K62" s="16">
        <f t="shared" si="37"/>
        <v>68506.208</v>
      </c>
      <c r="L62" s="16"/>
      <c r="M62" s="4" t="str">
        <f t="shared" si="52"/>
        <v>X</v>
      </c>
      <c r="N62" s="4" t="str">
        <f t="shared" si="51"/>
        <v>X</v>
      </c>
      <c r="O62" s="4" t="str">
        <f t="shared" si="50"/>
        <v>X</v>
      </c>
      <c r="P62" s="5" t="str">
        <f t="shared" si="49"/>
        <v>X</v>
      </c>
      <c r="Q62" s="5" t="str">
        <f t="shared" si="48"/>
        <v>X</v>
      </c>
      <c r="R62" s="5" t="str">
        <f t="shared" si="47"/>
        <v>X</v>
      </c>
      <c r="S62" s="5" t="str">
        <f t="shared" si="38"/>
        <v>X</v>
      </c>
      <c r="T62" s="5" t="str">
        <f t="shared" si="39"/>
        <v>X</v>
      </c>
      <c r="U62" s="5" t="str">
        <f t="shared" si="40"/>
        <v>X</v>
      </c>
      <c r="V62" s="5">
        <f t="shared" si="41"/>
        <v>69750</v>
      </c>
      <c r="W62" s="5">
        <f t="shared" si="42"/>
        <v>71510</v>
      </c>
      <c r="X62" s="5">
        <f t="shared" si="43"/>
        <v>73270</v>
      </c>
      <c r="Y62" s="5">
        <f t="shared" si="44"/>
        <v>75150</v>
      </c>
      <c r="Z62" s="5">
        <f t="shared" si="45"/>
        <v>77030</v>
      </c>
      <c r="AA62" s="5"/>
      <c r="AB62" s="17">
        <f t="shared" si="53"/>
        <v>69750</v>
      </c>
      <c r="AC62" s="38">
        <f t="shared" si="46"/>
        <v>107.85526519251584</v>
      </c>
    </row>
    <row r="63" spans="1:29" s="2" customFormat="1" ht="15" customHeight="1">
      <c r="A63" s="5">
        <f t="shared" si="12"/>
        <v>34050</v>
      </c>
      <c r="B63" s="5">
        <v>850</v>
      </c>
      <c r="C63" s="36"/>
      <c r="D63" s="14">
        <f t="shared" si="16"/>
        <v>66330</v>
      </c>
      <c r="E63" s="5">
        <v>1660</v>
      </c>
      <c r="F63" s="15">
        <v>60</v>
      </c>
      <c r="G63" s="13"/>
      <c r="H63" s="5">
        <f t="shared" si="34"/>
        <v>34050</v>
      </c>
      <c r="I63" s="16">
        <f t="shared" si="35"/>
        <v>21568.632</v>
      </c>
      <c r="J63" s="16">
        <f t="shared" si="36"/>
        <v>14641.5</v>
      </c>
      <c r="K63" s="16">
        <f t="shared" si="37"/>
        <v>70260.132</v>
      </c>
      <c r="L63" s="16"/>
      <c r="M63" s="4" t="str">
        <f t="shared" si="52"/>
        <v>X</v>
      </c>
      <c r="N63" s="4" t="str">
        <f t="shared" si="51"/>
        <v>X</v>
      </c>
      <c r="O63" s="4" t="str">
        <f t="shared" si="50"/>
        <v>X</v>
      </c>
      <c r="P63" s="5" t="str">
        <f t="shared" si="49"/>
        <v>X</v>
      </c>
      <c r="Q63" s="5" t="str">
        <f t="shared" si="48"/>
        <v>X</v>
      </c>
      <c r="R63" s="5" t="str">
        <f t="shared" si="47"/>
        <v>X</v>
      </c>
      <c r="S63" s="5" t="str">
        <f t="shared" si="38"/>
        <v>X</v>
      </c>
      <c r="T63" s="5" t="str">
        <f t="shared" si="39"/>
        <v>X</v>
      </c>
      <c r="U63" s="5" t="str">
        <f t="shared" si="40"/>
        <v>X</v>
      </c>
      <c r="V63" s="5">
        <f t="shared" si="41"/>
        <v>71510</v>
      </c>
      <c r="W63" s="5">
        <f t="shared" si="42"/>
        <v>73270</v>
      </c>
      <c r="X63" s="5">
        <f t="shared" si="43"/>
        <v>75150</v>
      </c>
      <c r="Y63" s="5">
        <f t="shared" si="44"/>
        <v>77030</v>
      </c>
      <c r="Z63" s="5">
        <f t="shared" si="45"/>
        <v>78910</v>
      </c>
      <c r="AA63" s="5"/>
      <c r="AB63" s="17">
        <f t="shared" si="53"/>
        <v>71510</v>
      </c>
      <c r="AC63" s="38">
        <f t="shared" si="46"/>
        <v>107.80943766018393</v>
      </c>
    </row>
    <row r="64" spans="1:29" s="2" customFormat="1" ht="15" customHeight="1">
      <c r="A64" s="5">
        <f t="shared" si="12"/>
        <v>34900</v>
      </c>
      <c r="B64" s="5">
        <v>900</v>
      </c>
      <c r="C64" s="36"/>
      <c r="D64" s="14">
        <f t="shared" si="16"/>
        <v>67990</v>
      </c>
      <c r="E64" s="5">
        <v>1760</v>
      </c>
      <c r="F64" s="15">
        <v>61</v>
      </c>
      <c r="G64" s="13"/>
      <c r="H64" s="5">
        <f t="shared" si="34"/>
        <v>34900</v>
      </c>
      <c r="I64" s="16">
        <f t="shared" si="35"/>
        <v>22107.056</v>
      </c>
      <c r="J64" s="16">
        <f t="shared" si="36"/>
        <v>15007</v>
      </c>
      <c r="K64" s="16">
        <f t="shared" si="37"/>
        <v>72014.056</v>
      </c>
      <c r="L64" s="16"/>
      <c r="M64" s="4" t="str">
        <f t="shared" si="52"/>
        <v>X</v>
      </c>
      <c r="N64" s="4" t="str">
        <f t="shared" si="51"/>
        <v>X</v>
      </c>
      <c r="O64" s="4" t="str">
        <f t="shared" si="50"/>
        <v>X</v>
      </c>
      <c r="P64" s="5" t="str">
        <f t="shared" si="49"/>
        <v>X</v>
      </c>
      <c r="Q64" s="5" t="str">
        <f t="shared" si="48"/>
        <v>X</v>
      </c>
      <c r="R64" s="5" t="str">
        <f t="shared" si="47"/>
        <v>X</v>
      </c>
      <c r="S64" s="5" t="str">
        <f t="shared" si="38"/>
        <v>X</v>
      </c>
      <c r="T64" s="5" t="str">
        <f t="shared" si="39"/>
        <v>X</v>
      </c>
      <c r="U64" s="5" t="str">
        <f t="shared" si="40"/>
        <v>X</v>
      </c>
      <c r="V64" s="5">
        <f t="shared" si="41"/>
        <v>73270</v>
      </c>
      <c r="W64" s="5">
        <f t="shared" si="42"/>
        <v>75150</v>
      </c>
      <c r="X64" s="5">
        <f t="shared" si="43"/>
        <v>77030</v>
      </c>
      <c r="Y64" s="5">
        <f t="shared" si="44"/>
        <v>78910</v>
      </c>
      <c r="Z64" s="5">
        <f t="shared" si="45"/>
        <v>80930</v>
      </c>
      <c r="AA64" s="5"/>
      <c r="AB64" s="17">
        <f t="shared" si="53"/>
        <v>73270</v>
      </c>
      <c r="AC64" s="38">
        <f t="shared" si="46"/>
        <v>107.76584791881159</v>
      </c>
    </row>
    <row r="65" spans="1:29" s="2" customFormat="1" ht="15" customHeight="1">
      <c r="A65" s="5">
        <f t="shared" si="12"/>
        <v>35800</v>
      </c>
      <c r="B65" s="5">
        <v>900</v>
      </c>
      <c r="C65" s="36"/>
      <c r="D65" s="14">
        <f t="shared" si="16"/>
        <v>69750</v>
      </c>
      <c r="E65" s="5">
        <v>1760</v>
      </c>
      <c r="F65" s="15">
        <v>62</v>
      </c>
      <c r="G65" s="13"/>
      <c r="H65" s="5">
        <f t="shared" si="34"/>
        <v>35800</v>
      </c>
      <c r="I65" s="16">
        <f t="shared" si="35"/>
        <v>22677.152000000002</v>
      </c>
      <c r="J65" s="16">
        <f t="shared" si="36"/>
        <v>15394</v>
      </c>
      <c r="K65" s="16">
        <f t="shared" si="37"/>
        <v>73871.152</v>
      </c>
      <c r="L65" s="16"/>
      <c r="M65" s="4" t="str">
        <f t="shared" si="52"/>
        <v>X</v>
      </c>
      <c r="N65" s="4" t="str">
        <f t="shared" si="51"/>
        <v>X</v>
      </c>
      <c r="O65" s="4" t="str">
        <f t="shared" si="50"/>
        <v>X</v>
      </c>
      <c r="P65" s="5" t="str">
        <f t="shared" si="49"/>
        <v>X</v>
      </c>
      <c r="Q65" s="5" t="str">
        <f t="shared" si="48"/>
        <v>X</v>
      </c>
      <c r="R65" s="5" t="str">
        <f t="shared" si="47"/>
        <v>X</v>
      </c>
      <c r="S65" s="5" t="str">
        <f t="shared" si="38"/>
        <v>X</v>
      </c>
      <c r="T65" s="5" t="str">
        <f t="shared" si="39"/>
        <v>X</v>
      </c>
      <c r="U65" s="5" t="str">
        <f t="shared" si="40"/>
        <v>X</v>
      </c>
      <c r="V65" s="5">
        <f t="shared" si="41"/>
        <v>75150</v>
      </c>
      <c r="W65" s="5">
        <f t="shared" si="42"/>
        <v>77030</v>
      </c>
      <c r="X65" s="5">
        <f t="shared" si="43"/>
        <v>78910</v>
      </c>
      <c r="Y65" s="5">
        <f t="shared" si="44"/>
        <v>80930</v>
      </c>
      <c r="Z65" s="5">
        <f t="shared" si="45"/>
        <v>82950</v>
      </c>
      <c r="AA65" s="5"/>
      <c r="AB65" s="17">
        <f t="shared" si="53"/>
        <v>75150</v>
      </c>
      <c r="AC65" s="38">
        <f t="shared" si="46"/>
        <v>107.74193548387096</v>
      </c>
    </row>
    <row r="66" spans="1:29" s="2" customFormat="1" ht="15" customHeight="1">
      <c r="A66" s="5">
        <f t="shared" si="12"/>
        <v>36700</v>
      </c>
      <c r="B66" s="5">
        <v>900</v>
      </c>
      <c r="C66" s="36"/>
      <c r="D66" s="14">
        <f t="shared" si="16"/>
        <v>71510</v>
      </c>
      <c r="E66" s="5">
        <v>1760</v>
      </c>
      <c r="F66" s="15">
        <v>63</v>
      </c>
      <c r="G66" s="13"/>
      <c r="H66" s="5">
        <f t="shared" si="34"/>
        <v>36700</v>
      </c>
      <c r="I66" s="16">
        <f t="shared" si="35"/>
        <v>23247.248</v>
      </c>
      <c r="J66" s="16">
        <f t="shared" si="36"/>
        <v>15781</v>
      </c>
      <c r="K66" s="16">
        <f t="shared" si="37"/>
        <v>75728.24799999999</v>
      </c>
      <c r="L66" s="16"/>
      <c r="M66" s="4" t="str">
        <f t="shared" si="52"/>
        <v>X</v>
      </c>
      <c r="N66" s="4" t="str">
        <f t="shared" si="51"/>
        <v>X</v>
      </c>
      <c r="O66" s="4" t="str">
        <f t="shared" si="50"/>
        <v>X</v>
      </c>
      <c r="P66" s="5" t="str">
        <f t="shared" si="49"/>
        <v>X</v>
      </c>
      <c r="Q66" s="5" t="str">
        <f t="shared" si="48"/>
        <v>X</v>
      </c>
      <c r="R66" s="5" t="str">
        <f t="shared" si="47"/>
        <v>X</v>
      </c>
      <c r="S66" s="5" t="str">
        <f t="shared" si="38"/>
        <v>X</v>
      </c>
      <c r="T66" s="5" t="str">
        <f t="shared" si="39"/>
        <v>X</v>
      </c>
      <c r="U66" s="5" t="str">
        <f t="shared" si="40"/>
        <v>X</v>
      </c>
      <c r="V66" s="5">
        <f t="shared" si="41"/>
        <v>77030</v>
      </c>
      <c r="W66" s="5">
        <f t="shared" si="42"/>
        <v>78910</v>
      </c>
      <c r="X66" s="5">
        <f t="shared" si="43"/>
        <v>80930</v>
      </c>
      <c r="Y66" s="5">
        <f t="shared" si="44"/>
        <v>82950</v>
      </c>
      <c r="Z66" s="5">
        <f t="shared" si="45"/>
        <v>84970</v>
      </c>
      <c r="AA66" s="5"/>
      <c r="AB66" s="17">
        <f t="shared" si="53"/>
        <v>77030</v>
      </c>
      <c r="AC66" s="38">
        <f t="shared" si="46"/>
        <v>107.71920011187247</v>
      </c>
    </row>
    <row r="67" spans="1:29" s="2" customFormat="1" ht="15" customHeight="1">
      <c r="A67" s="5">
        <f t="shared" si="12"/>
        <v>37600</v>
      </c>
      <c r="B67" s="5">
        <v>970</v>
      </c>
      <c r="C67" s="36"/>
      <c r="D67" s="14">
        <f t="shared" si="16"/>
        <v>73270</v>
      </c>
      <c r="E67" s="5">
        <v>1880</v>
      </c>
      <c r="F67" s="15">
        <v>64</v>
      </c>
      <c r="G67" s="13"/>
      <c r="H67" s="5">
        <f t="shared" si="34"/>
        <v>37600</v>
      </c>
      <c r="I67" s="16">
        <f t="shared" si="35"/>
        <v>23817.344</v>
      </c>
      <c r="J67" s="16">
        <f t="shared" si="36"/>
        <v>16168</v>
      </c>
      <c r="K67" s="16">
        <f t="shared" si="37"/>
        <v>77585.344</v>
      </c>
      <c r="L67" s="16"/>
      <c r="M67" s="4" t="str">
        <f t="shared" si="52"/>
        <v>X</v>
      </c>
      <c r="N67" s="4" t="str">
        <f t="shared" si="51"/>
        <v>X</v>
      </c>
      <c r="O67" s="4" t="str">
        <f t="shared" si="50"/>
        <v>X</v>
      </c>
      <c r="P67" s="5" t="str">
        <f t="shared" si="49"/>
        <v>X</v>
      </c>
      <c r="Q67" s="5" t="str">
        <f t="shared" si="48"/>
        <v>X</v>
      </c>
      <c r="R67" s="5" t="str">
        <f t="shared" si="47"/>
        <v>X</v>
      </c>
      <c r="S67" s="5" t="str">
        <f t="shared" si="38"/>
        <v>X</v>
      </c>
      <c r="T67" s="5" t="str">
        <f t="shared" si="39"/>
        <v>X</v>
      </c>
      <c r="U67" s="5" t="str">
        <f t="shared" si="40"/>
        <v>X</v>
      </c>
      <c r="V67" s="5">
        <f t="shared" si="41"/>
        <v>78910</v>
      </c>
      <c r="W67" s="5">
        <f t="shared" si="42"/>
        <v>80930</v>
      </c>
      <c r="X67" s="5">
        <f t="shared" si="43"/>
        <v>82950</v>
      </c>
      <c r="Y67" s="5">
        <f t="shared" si="44"/>
        <v>84970</v>
      </c>
      <c r="Z67" s="5">
        <f t="shared" si="45"/>
        <v>87130</v>
      </c>
      <c r="AA67" s="5"/>
      <c r="AB67" s="17">
        <f t="shared" si="53"/>
        <v>78910</v>
      </c>
      <c r="AC67" s="38">
        <f t="shared" si="46"/>
        <v>107.69755698102907</v>
      </c>
    </row>
    <row r="68" spans="1:29" s="2" customFormat="1" ht="15" customHeight="1">
      <c r="A68" s="5">
        <f t="shared" si="12"/>
        <v>38570</v>
      </c>
      <c r="B68" s="5">
        <v>970</v>
      </c>
      <c r="C68" s="36"/>
      <c r="D68" s="14">
        <f t="shared" si="16"/>
        <v>75150</v>
      </c>
      <c r="E68" s="5">
        <v>1880</v>
      </c>
      <c r="F68" s="15">
        <v>65</v>
      </c>
      <c r="G68" s="13"/>
      <c r="H68" s="5">
        <f aca="true" t="shared" si="54" ref="H68:H90">A68</f>
        <v>38570</v>
      </c>
      <c r="I68" s="16">
        <f aca="true" t="shared" si="55" ref="I68:I90">H68*$E$1%</f>
        <v>24431.7808</v>
      </c>
      <c r="J68" s="16">
        <f aca="true" t="shared" si="56" ref="J68:J90">H68*$B$1%</f>
        <v>16585.1</v>
      </c>
      <c r="K68" s="16">
        <f aca="true" t="shared" si="57" ref="K68:K90">H68+I68+J68</f>
        <v>79586.8808</v>
      </c>
      <c r="L68" s="16"/>
      <c r="M68" s="4" t="str">
        <f t="shared" si="52"/>
        <v>X</v>
      </c>
      <c r="N68" s="4" t="str">
        <f t="shared" si="51"/>
        <v>X</v>
      </c>
      <c r="O68" s="4" t="str">
        <f t="shared" si="50"/>
        <v>X</v>
      </c>
      <c r="P68" s="5" t="str">
        <f t="shared" si="49"/>
        <v>X</v>
      </c>
      <c r="Q68" s="5" t="str">
        <f t="shared" si="48"/>
        <v>X</v>
      </c>
      <c r="R68" s="5" t="str">
        <f t="shared" si="47"/>
        <v>X</v>
      </c>
      <c r="S68" s="5" t="str">
        <f t="shared" si="38"/>
        <v>X</v>
      </c>
      <c r="T68" s="5" t="str">
        <f t="shared" si="39"/>
        <v>X</v>
      </c>
      <c r="U68" s="5" t="str">
        <f t="shared" si="40"/>
        <v>X</v>
      </c>
      <c r="V68" s="5">
        <f t="shared" si="41"/>
        <v>80930</v>
      </c>
      <c r="W68" s="5">
        <f t="shared" si="42"/>
        <v>82950</v>
      </c>
      <c r="X68" s="5">
        <f t="shared" si="43"/>
        <v>84970</v>
      </c>
      <c r="Y68" s="5">
        <f t="shared" si="44"/>
        <v>87130</v>
      </c>
      <c r="Z68" s="5">
        <f t="shared" si="45"/>
        <v>89290</v>
      </c>
      <c r="AA68" s="5"/>
      <c r="AB68" s="17">
        <f t="shared" si="53"/>
        <v>80930</v>
      </c>
      <c r="AC68" s="38">
        <f aca="true" t="shared" si="58" ref="AC68:AC82">(AB68)*100/D68</f>
        <v>107.69128409846972</v>
      </c>
    </row>
    <row r="69" spans="1:29" ht="15" customHeight="1">
      <c r="A69" s="5">
        <f aca="true" t="shared" si="59" ref="A69:A83">A68+B68</f>
        <v>39540</v>
      </c>
      <c r="B69" s="5">
        <v>970</v>
      </c>
      <c r="C69" s="36"/>
      <c r="D69" s="14">
        <f t="shared" si="16"/>
        <v>77030</v>
      </c>
      <c r="E69" s="5">
        <v>1880</v>
      </c>
      <c r="F69" s="15">
        <v>66</v>
      </c>
      <c r="G69" s="13"/>
      <c r="H69" s="5">
        <f t="shared" si="54"/>
        <v>39540</v>
      </c>
      <c r="I69" s="16">
        <f t="shared" si="55"/>
        <v>25046.2176</v>
      </c>
      <c r="J69" s="16">
        <f t="shared" si="56"/>
        <v>17002.2</v>
      </c>
      <c r="K69" s="16">
        <f t="shared" si="57"/>
        <v>81588.4176</v>
      </c>
      <c r="L69" s="16"/>
      <c r="M69" s="4" t="str">
        <f t="shared" si="52"/>
        <v>X</v>
      </c>
      <c r="N69" s="4" t="str">
        <f t="shared" si="51"/>
        <v>X</v>
      </c>
      <c r="O69" s="4" t="str">
        <f t="shared" si="50"/>
        <v>X</v>
      </c>
      <c r="P69" s="5" t="str">
        <f t="shared" si="49"/>
        <v>X</v>
      </c>
      <c r="Q69" s="5" t="str">
        <f t="shared" si="48"/>
        <v>X</v>
      </c>
      <c r="R69" s="5" t="str">
        <f aca="true" t="shared" si="60" ref="R69:R82">IF(AND(K69&lt;D68,K69&lt;D69),D68,"X")</f>
        <v>X</v>
      </c>
      <c r="S69" s="5" t="str">
        <f t="shared" si="38"/>
        <v>X</v>
      </c>
      <c r="T69" s="5" t="str">
        <f t="shared" si="39"/>
        <v>X</v>
      </c>
      <c r="U69" s="5" t="str">
        <f t="shared" si="40"/>
        <v>X</v>
      </c>
      <c r="V69" s="5">
        <f t="shared" si="41"/>
        <v>82950</v>
      </c>
      <c r="W69" s="5">
        <f t="shared" si="42"/>
        <v>84970</v>
      </c>
      <c r="X69" s="5">
        <f t="shared" si="43"/>
        <v>87130</v>
      </c>
      <c r="Y69" s="5">
        <f t="shared" si="44"/>
        <v>89290</v>
      </c>
      <c r="Z69" s="5">
        <f t="shared" si="45"/>
        <v>91450</v>
      </c>
      <c r="AA69" s="5"/>
      <c r="AB69" s="17">
        <f aca="true" t="shared" si="61" ref="AB69:AB82">MIN(M69:AA69)</f>
        <v>82950</v>
      </c>
      <c r="AC69" s="38">
        <f t="shared" si="58"/>
        <v>107.68531740880177</v>
      </c>
    </row>
    <row r="70" spans="1:29" ht="15" customHeight="1">
      <c r="A70" s="5">
        <f t="shared" si="59"/>
        <v>40510</v>
      </c>
      <c r="B70" s="5">
        <v>1040</v>
      </c>
      <c r="C70" s="36"/>
      <c r="D70" s="14">
        <f aca="true" t="shared" si="62" ref="D70:D84">D69+E69</f>
        <v>78910</v>
      </c>
      <c r="E70" s="5">
        <v>2020</v>
      </c>
      <c r="F70" s="15">
        <v>67</v>
      </c>
      <c r="G70" s="13"/>
      <c r="H70" s="5">
        <f t="shared" si="54"/>
        <v>40510</v>
      </c>
      <c r="I70" s="16">
        <f t="shared" si="55"/>
        <v>25660.6544</v>
      </c>
      <c r="J70" s="16">
        <f t="shared" si="56"/>
        <v>17419.3</v>
      </c>
      <c r="K70" s="16">
        <f t="shared" si="57"/>
        <v>83589.9544</v>
      </c>
      <c r="L70" s="16"/>
      <c r="M70" s="4" t="str">
        <f t="shared" si="52"/>
        <v>X</v>
      </c>
      <c r="N70" s="4" t="str">
        <f t="shared" si="51"/>
        <v>X</v>
      </c>
      <c r="O70" s="4" t="str">
        <f t="shared" si="50"/>
        <v>X</v>
      </c>
      <c r="P70" s="5" t="str">
        <f t="shared" si="49"/>
        <v>X</v>
      </c>
      <c r="Q70" s="5" t="str">
        <f aca="true" t="shared" si="63" ref="Q70:Q82">IF(AND(K70&lt;D68,K70&lt;D69),D68,"X")</f>
        <v>X</v>
      </c>
      <c r="R70" s="5" t="str">
        <f t="shared" si="60"/>
        <v>X</v>
      </c>
      <c r="S70" s="5" t="str">
        <f t="shared" si="38"/>
        <v>X</v>
      </c>
      <c r="T70" s="5" t="str">
        <f t="shared" si="39"/>
        <v>X</v>
      </c>
      <c r="U70" s="5" t="str">
        <f t="shared" si="40"/>
        <v>X</v>
      </c>
      <c r="V70" s="5">
        <f t="shared" si="41"/>
        <v>84970</v>
      </c>
      <c r="W70" s="5">
        <f t="shared" si="42"/>
        <v>87130</v>
      </c>
      <c r="X70" s="5">
        <f t="shared" si="43"/>
        <v>89290</v>
      </c>
      <c r="Y70" s="5">
        <f t="shared" si="44"/>
        <v>91450</v>
      </c>
      <c r="Z70" s="5">
        <f t="shared" si="45"/>
        <v>93780</v>
      </c>
      <c r="AA70" s="5"/>
      <c r="AB70" s="17">
        <f t="shared" si="61"/>
        <v>84970</v>
      </c>
      <c r="AC70" s="38">
        <f t="shared" si="58"/>
        <v>107.67963502724623</v>
      </c>
    </row>
    <row r="71" spans="1:29" ht="15" customHeight="1">
      <c r="A71" s="5">
        <f t="shared" si="59"/>
        <v>41550</v>
      </c>
      <c r="B71" s="5">
        <v>1040</v>
      </c>
      <c r="C71" s="36"/>
      <c r="D71" s="14">
        <f t="shared" si="62"/>
        <v>80930</v>
      </c>
      <c r="E71" s="5">
        <v>2020</v>
      </c>
      <c r="F71" s="15">
        <v>68</v>
      </c>
      <c r="G71" s="13"/>
      <c r="H71" s="5">
        <f t="shared" si="54"/>
        <v>41550</v>
      </c>
      <c r="I71" s="16">
        <f t="shared" si="55"/>
        <v>26319.432</v>
      </c>
      <c r="J71" s="16">
        <f t="shared" si="56"/>
        <v>17866.5</v>
      </c>
      <c r="K71" s="16">
        <f t="shared" si="57"/>
        <v>85735.932</v>
      </c>
      <c r="L71" s="16"/>
      <c r="M71" s="4" t="str">
        <f t="shared" si="52"/>
        <v>X</v>
      </c>
      <c r="N71" s="4" t="str">
        <f t="shared" si="51"/>
        <v>X</v>
      </c>
      <c r="O71" s="4" t="str">
        <f t="shared" si="50"/>
        <v>X</v>
      </c>
      <c r="P71" s="5" t="str">
        <f>IF(AND(K71&lt;D68,K71&lt;D69),D68,"X")</f>
        <v>X</v>
      </c>
      <c r="Q71" s="5" t="str">
        <f t="shared" si="63"/>
        <v>X</v>
      </c>
      <c r="R71" s="5" t="str">
        <f t="shared" si="60"/>
        <v>X</v>
      </c>
      <c r="S71" s="5" t="str">
        <f t="shared" si="38"/>
        <v>X</v>
      </c>
      <c r="T71" s="5" t="str">
        <f t="shared" si="39"/>
        <v>X</v>
      </c>
      <c r="U71" s="5" t="str">
        <f t="shared" si="40"/>
        <v>X</v>
      </c>
      <c r="V71" s="5">
        <f t="shared" si="41"/>
        <v>87130</v>
      </c>
      <c r="W71" s="5">
        <f t="shared" si="42"/>
        <v>89290</v>
      </c>
      <c r="X71" s="5">
        <f t="shared" si="43"/>
        <v>91450</v>
      </c>
      <c r="Y71" s="5">
        <f t="shared" si="44"/>
        <v>93780</v>
      </c>
      <c r="Z71" s="5">
        <f t="shared" si="45"/>
        <v>96110</v>
      </c>
      <c r="AA71" s="5"/>
      <c r="AB71" s="17">
        <f t="shared" si="61"/>
        <v>87130</v>
      </c>
      <c r="AC71" s="38">
        <f t="shared" si="58"/>
        <v>107.66094155442975</v>
      </c>
    </row>
    <row r="72" spans="1:29" ht="15" customHeight="1">
      <c r="A72" s="5">
        <f t="shared" si="59"/>
        <v>42590</v>
      </c>
      <c r="B72" s="5">
        <v>1040</v>
      </c>
      <c r="C72" s="36"/>
      <c r="D72" s="14">
        <f t="shared" si="62"/>
        <v>82950</v>
      </c>
      <c r="E72" s="5">
        <v>2020</v>
      </c>
      <c r="F72" s="15">
        <v>69</v>
      </c>
      <c r="G72" s="13"/>
      <c r="H72" s="5">
        <f t="shared" si="54"/>
        <v>42590</v>
      </c>
      <c r="I72" s="16">
        <f t="shared" si="55"/>
        <v>26978.2096</v>
      </c>
      <c r="J72" s="16">
        <f t="shared" si="56"/>
        <v>18313.7</v>
      </c>
      <c r="K72" s="16">
        <f t="shared" si="57"/>
        <v>87881.9096</v>
      </c>
      <c r="L72" s="16"/>
      <c r="M72" s="4" t="str">
        <f t="shared" si="52"/>
        <v>X</v>
      </c>
      <c r="N72" s="4" t="str">
        <f t="shared" si="51"/>
        <v>X</v>
      </c>
      <c r="O72" s="4" t="str">
        <f>IF(AND(K72&lt;D68,K72&lt;D69),D68,"X")</f>
        <v>X</v>
      </c>
      <c r="P72" s="5" t="str">
        <f aca="true" t="shared" si="64" ref="P72:P82">IF(AND(K72&lt;D69,K72&lt;D70),D69,"X")</f>
        <v>X</v>
      </c>
      <c r="Q72" s="5" t="str">
        <f t="shared" si="63"/>
        <v>X</v>
      </c>
      <c r="R72" s="5" t="str">
        <f t="shared" si="60"/>
        <v>X</v>
      </c>
      <c r="S72" s="5" t="str">
        <f t="shared" si="38"/>
        <v>X</v>
      </c>
      <c r="T72" s="5" t="str">
        <f t="shared" si="39"/>
        <v>X</v>
      </c>
      <c r="U72" s="5" t="str">
        <f t="shared" si="40"/>
        <v>X</v>
      </c>
      <c r="V72" s="5">
        <f t="shared" si="41"/>
        <v>89290</v>
      </c>
      <c r="W72" s="5">
        <f t="shared" si="42"/>
        <v>91450</v>
      </c>
      <c r="X72" s="5">
        <f t="shared" si="43"/>
        <v>93780</v>
      </c>
      <c r="Y72" s="5">
        <f t="shared" si="44"/>
        <v>96110</v>
      </c>
      <c r="Z72" s="5">
        <f t="shared" si="45"/>
        <v>98440</v>
      </c>
      <c r="AA72" s="5"/>
      <c r="AB72" s="17">
        <f t="shared" si="61"/>
        <v>89290</v>
      </c>
      <c r="AC72" s="38">
        <f t="shared" si="58"/>
        <v>107.64315852923448</v>
      </c>
    </row>
    <row r="73" spans="1:29" ht="15" customHeight="1">
      <c r="A73" s="5">
        <f t="shared" si="59"/>
        <v>43630</v>
      </c>
      <c r="B73" s="5">
        <v>1110</v>
      </c>
      <c r="C73" s="36"/>
      <c r="D73" s="14">
        <f t="shared" si="62"/>
        <v>84970</v>
      </c>
      <c r="E73" s="5">
        <v>2160</v>
      </c>
      <c r="F73" s="15">
        <v>70</v>
      </c>
      <c r="G73" s="13"/>
      <c r="H73" s="5">
        <f t="shared" si="54"/>
        <v>43630</v>
      </c>
      <c r="I73" s="16">
        <f t="shared" si="55"/>
        <v>27636.9872</v>
      </c>
      <c r="J73" s="16">
        <f t="shared" si="56"/>
        <v>18760.9</v>
      </c>
      <c r="K73" s="16">
        <f t="shared" si="57"/>
        <v>90027.8872</v>
      </c>
      <c r="L73" s="16"/>
      <c r="M73" s="4" t="str">
        <f t="shared" si="52"/>
        <v>X</v>
      </c>
      <c r="N73" s="4" t="str">
        <f>IF(AND(K73&lt;D68,K73&lt;D69),D68,"X")</f>
        <v>X</v>
      </c>
      <c r="O73" s="4" t="str">
        <f aca="true" t="shared" si="65" ref="O73:O82">IF(AND(K73&lt;D69,K73&lt;D70),D69,"X")</f>
        <v>X</v>
      </c>
      <c r="P73" s="5" t="str">
        <f t="shared" si="64"/>
        <v>X</v>
      </c>
      <c r="Q73" s="5" t="str">
        <f t="shared" si="63"/>
        <v>X</v>
      </c>
      <c r="R73" s="5" t="str">
        <f t="shared" si="60"/>
        <v>X</v>
      </c>
      <c r="S73" s="5" t="str">
        <f t="shared" si="38"/>
        <v>X</v>
      </c>
      <c r="T73" s="5" t="str">
        <f t="shared" si="39"/>
        <v>X</v>
      </c>
      <c r="U73" s="5" t="str">
        <f t="shared" si="40"/>
        <v>X</v>
      </c>
      <c r="V73" s="5">
        <f t="shared" si="41"/>
        <v>91450</v>
      </c>
      <c r="W73" s="5">
        <f t="shared" si="42"/>
        <v>93780</v>
      </c>
      <c r="X73" s="5">
        <f t="shared" si="43"/>
        <v>96110</v>
      </c>
      <c r="Y73" s="5">
        <f t="shared" si="44"/>
        <v>98440</v>
      </c>
      <c r="Z73" s="5">
        <f t="shared" si="45"/>
        <v>100770</v>
      </c>
      <c r="AA73" s="5"/>
      <c r="AB73" s="17">
        <f t="shared" si="61"/>
        <v>91450</v>
      </c>
      <c r="AC73" s="38">
        <f t="shared" si="58"/>
        <v>107.62622101918325</v>
      </c>
    </row>
    <row r="74" spans="1:29" ht="15" customHeight="1">
      <c r="A74" s="5">
        <f t="shared" si="59"/>
        <v>44740</v>
      </c>
      <c r="B74" s="5">
        <v>1110</v>
      </c>
      <c r="C74" s="36"/>
      <c r="D74" s="14">
        <f t="shared" si="62"/>
        <v>87130</v>
      </c>
      <c r="E74" s="5">
        <v>2160</v>
      </c>
      <c r="F74" s="15">
        <v>71</v>
      </c>
      <c r="G74" s="13"/>
      <c r="H74" s="5">
        <f t="shared" si="54"/>
        <v>44740</v>
      </c>
      <c r="I74" s="16">
        <f t="shared" si="55"/>
        <v>28340.1056</v>
      </c>
      <c r="J74" s="16">
        <f t="shared" si="56"/>
        <v>19238.2</v>
      </c>
      <c r="K74" s="16">
        <f t="shared" si="57"/>
        <v>92318.30559999999</v>
      </c>
      <c r="L74" s="16"/>
      <c r="M74" s="4" t="str">
        <f>IF(AND(K74&lt;D68,K74&lt;D69),D68,"X")</f>
        <v>X</v>
      </c>
      <c r="N74" s="4" t="str">
        <f>IF(AND(K74&lt;D69,K74&lt;D70),D69,"X")</f>
        <v>X</v>
      </c>
      <c r="O74" s="4" t="str">
        <f t="shared" si="65"/>
        <v>X</v>
      </c>
      <c r="P74" s="5" t="str">
        <f t="shared" si="64"/>
        <v>X</v>
      </c>
      <c r="Q74" s="5" t="str">
        <f t="shared" si="63"/>
        <v>X</v>
      </c>
      <c r="R74" s="5" t="str">
        <f t="shared" si="60"/>
        <v>X</v>
      </c>
      <c r="S74" s="5" t="str">
        <f t="shared" si="38"/>
        <v>X</v>
      </c>
      <c r="T74" s="5" t="str">
        <f t="shared" si="39"/>
        <v>X</v>
      </c>
      <c r="U74" s="5" t="str">
        <f t="shared" si="40"/>
        <v>X</v>
      </c>
      <c r="V74" s="5">
        <f t="shared" si="41"/>
        <v>93780</v>
      </c>
      <c r="W74" s="5">
        <f t="shared" si="42"/>
        <v>96110</v>
      </c>
      <c r="X74" s="5">
        <f t="shared" si="43"/>
        <v>98440</v>
      </c>
      <c r="Y74" s="5">
        <f t="shared" si="44"/>
        <v>100770</v>
      </c>
      <c r="Z74" s="5">
        <f t="shared" si="45"/>
        <v>103290</v>
      </c>
      <c r="AA74" s="5"/>
      <c r="AB74" s="17">
        <f t="shared" si="61"/>
        <v>93780</v>
      </c>
      <c r="AC74" s="38">
        <f t="shared" si="58"/>
        <v>107.63227361413979</v>
      </c>
    </row>
    <row r="75" spans="1:29" ht="15" customHeight="1">
      <c r="A75" s="5">
        <f t="shared" si="59"/>
        <v>45850</v>
      </c>
      <c r="B75" s="5">
        <v>1110</v>
      </c>
      <c r="C75" s="36"/>
      <c r="D75" s="14">
        <f t="shared" si="62"/>
        <v>89290</v>
      </c>
      <c r="E75" s="5">
        <v>2160</v>
      </c>
      <c r="F75" s="15">
        <v>72</v>
      </c>
      <c r="G75" s="13"/>
      <c r="H75" s="5">
        <f t="shared" si="54"/>
        <v>45850</v>
      </c>
      <c r="I75" s="16">
        <f t="shared" si="55"/>
        <v>29043.224</v>
      </c>
      <c r="J75" s="16">
        <f t="shared" si="56"/>
        <v>19715.5</v>
      </c>
      <c r="K75" s="16">
        <f t="shared" si="57"/>
        <v>94608.724</v>
      </c>
      <c r="L75" s="16"/>
      <c r="M75" s="4" t="str">
        <f aca="true" t="shared" si="66" ref="M75:M82">IF(AND(K75&lt;D69,K75&lt;D70),D69,"X")</f>
        <v>X</v>
      </c>
      <c r="N75" s="4" t="str">
        <f>IF(AND(K75&lt;D70,K75&lt;D71),D70,"X")</f>
        <v>X</v>
      </c>
      <c r="O75" s="4" t="str">
        <f t="shared" si="65"/>
        <v>X</v>
      </c>
      <c r="P75" s="5" t="str">
        <f t="shared" si="64"/>
        <v>X</v>
      </c>
      <c r="Q75" s="5" t="str">
        <f t="shared" si="63"/>
        <v>X</v>
      </c>
      <c r="R75" s="5" t="str">
        <f t="shared" si="60"/>
        <v>X</v>
      </c>
      <c r="S75" s="5" t="str">
        <f t="shared" si="38"/>
        <v>X</v>
      </c>
      <c r="T75" s="5" t="str">
        <f t="shared" si="39"/>
        <v>X</v>
      </c>
      <c r="U75" s="5" t="str">
        <f t="shared" si="40"/>
        <v>X</v>
      </c>
      <c r="V75" s="5">
        <f t="shared" si="41"/>
        <v>96110</v>
      </c>
      <c r="W75" s="5">
        <f t="shared" si="42"/>
        <v>98440</v>
      </c>
      <c r="X75" s="5">
        <f t="shared" si="43"/>
        <v>100770</v>
      </c>
      <c r="Y75" s="5">
        <f t="shared" si="44"/>
        <v>103290</v>
      </c>
      <c r="Z75" s="5">
        <f t="shared" si="45"/>
        <v>105810</v>
      </c>
      <c r="AA75" s="5"/>
      <c r="AB75" s="17">
        <f t="shared" si="61"/>
        <v>96110</v>
      </c>
      <c r="AC75" s="38">
        <f t="shared" si="58"/>
        <v>107.63803337439803</v>
      </c>
    </row>
    <row r="76" spans="1:29" ht="15" customHeight="1">
      <c r="A76" s="5">
        <f t="shared" si="59"/>
        <v>46960</v>
      </c>
      <c r="B76" s="5">
        <v>1200</v>
      </c>
      <c r="C76" s="36"/>
      <c r="D76" s="14">
        <f t="shared" si="62"/>
        <v>91450</v>
      </c>
      <c r="E76" s="5">
        <v>2330</v>
      </c>
      <c r="F76" s="15">
        <v>73</v>
      </c>
      <c r="G76" s="13"/>
      <c r="H76" s="5">
        <f t="shared" si="54"/>
        <v>46960</v>
      </c>
      <c r="I76" s="16">
        <f t="shared" si="55"/>
        <v>29746.3424</v>
      </c>
      <c r="J76" s="16">
        <f t="shared" si="56"/>
        <v>20192.8</v>
      </c>
      <c r="K76" s="16">
        <f t="shared" si="57"/>
        <v>96899.1424</v>
      </c>
      <c r="L76" s="16"/>
      <c r="M76" s="4" t="str">
        <f t="shared" si="66"/>
        <v>X</v>
      </c>
      <c r="N76" s="4" t="str">
        <f aca="true" t="shared" si="67" ref="N76:N82">IF(AND(K76&lt;D71,K76&lt;D72),D71,"X")</f>
        <v>X</v>
      </c>
      <c r="O76" s="4" t="str">
        <f t="shared" si="65"/>
        <v>X</v>
      </c>
      <c r="P76" s="5" t="str">
        <f t="shared" si="64"/>
        <v>X</v>
      </c>
      <c r="Q76" s="5" t="str">
        <f t="shared" si="63"/>
        <v>X</v>
      </c>
      <c r="R76" s="5" t="str">
        <f t="shared" si="60"/>
        <v>X</v>
      </c>
      <c r="S76" s="5" t="str">
        <f t="shared" si="38"/>
        <v>X</v>
      </c>
      <c r="T76" s="5" t="str">
        <f t="shared" si="39"/>
        <v>X</v>
      </c>
      <c r="U76" s="5" t="str">
        <f t="shared" si="40"/>
        <v>X</v>
      </c>
      <c r="V76" s="5">
        <f t="shared" si="41"/>
        <v>98440</v>
      </c>
      <c r="W76" s="5">
        <f t="shared" si="42"/>
        <v>100770</v>
      </c>
      <c r="X76" s="5">
        <f t="shared" si="43"/>
        <v>103290</v>
      </c>
      <c r="Y76" s="5">
        <f t="shared" si="44"/>
        <v>105810</v>
      </c>
      <c r="Z76" s="5">
        <f t="shared" si="45"/>
        <v>108330</v>
      </c>
      <c r="AA76" s="5"/>
      <c r="AB76" s="17">
        <f t="shared" si="61"/>
        <v>98440</v>
      </c>
      <c r="AC76" s="38">
        <f t="shared" si="58"/>
        <v>107.64352104975396</v>
      </c>
    </row>
    <row r="77" spans="1:29" ht="15" customHeight="1">
      <c r="A77" s="5">
        <f t="shared" si="59"/>
        <v>48160</v>
      </c>
      <c r="B77" s="5">
        <v>1200</v>
      </c>
      <c r="C77" s="36"/>
      <c r="D77" s="14">
        <f t="shared" si="62"/>
        <v>93780</v>
      </c>
      <c r="E77" s="5">
        <v>2330</v>
      </c>
      <c r="F77" s="15">
        <v>74</v>
      </c>
      <c r="G77" s="13"/>
      <c r="H77" s="5">
        <f t="shared" si="54"/>
        <v>48160</v>
      </c>
      <c r="I77" s="16">
        <f t="shared" si="55"/>
        <v>30506.4704</v>
      </c>
      <c r="J77" s="16">
        <f t="shared" si="56"/>
        <v>20708.8</v>
      </c>
      <c r="K77" s="16">
        <f t="shared" si="57"/>
        <v>99375.2704</v>
      </c>
      <c r="L77" s="16"/>
      <c r="M77" s="4" t="str">
        <f t="shared" si="66"/>
        <v>X</v>
      </c>
      <c r="N77" s="4" t="str">
        <f t="shared" si="67"/>
        <v>X</v>
      </c>
      <c r="O77" s="4" t="str">
        <f t="shared" si="65"/>
        <v>X</v>
      </c>
      <c r="P77" s="5" t="str">
        <f t="shared" si="64"/>
        <v>X</v>
      </c>
      <c r="Q77" s="5" t="str">
        <f t="shared" si="63"/>
        <v>X</v>
      </c>
      <c r="R77" s="5" t="str">
        <f t="shared" si="60"/>
        <v>X</v>
      </c>
      <c r="S77" s="5" t="str">
        <f t="shared" si="38"/>
        <v>X</v>
      </c>
      <c r="T77" s="5" t="str">
        <f t="shared" si="39"/>
        <v>X</v>
      </c>
      <c r="U77" s="5" t="str">
        <f t="shared" si="40"/>
        <v>X</v>
      </c>
      <c r="V77" s="5">
        <f t="shared" si="41"/>
        <v>100770</v>
      </c>
      <c r="W77" s="5">
        <f t="shared" si="42"/>
        <v>103290</v>
      </c>
      <c r="X77" s="5">
        <f t="shared" si="43"/>
        <v>105810</v>
      </c>
      <c r="Y77" s="5">
        <f t="shared" si="44"/>
        <v>108330</v>
      </c>
      <c r="Z77" s="5" t="str">
        <f t="shared" si="45"/>
        <v>X</v>
      </c>
      <c r="AA77" s="5"/>
      <c r="AB77" s="17">
        <f t="shared" si="61"/>
        <v>100770</v>
      </c>
      <c r="AC77" s="38">
        <f t="shared" si="58"/>
        <v>107.45361484325016</v>
      </c>
    </row>
    <row r="78" spans="1:29" ht="15" customHeight="1">
      <c r="A78" s="5">
        <f t="shared" si="59"/>
        <v>49360</v>
      </c>
      <c r="B78" s="5">
        <v>1200</v>
      </c>
      <c r="C78" s="36"/>
      <c r="D78" s="14">
        <f t="shared" si="62"/>
        <v>96110</v>
      </c>
      <c r="E78" s="5">
        <v>2330</v>
      </c>
      <c r="F78" s="15">
        <v>75</v>
      </c>
      <c r="G78" s="13"/>
      <c r="H78" s="5">
        <f t="shared" si="54"/>
        <v>49360</v>
      </c>
      <c r="I78" s="16">
        <f t="shared" si="55"/>
        <v>31266.5984</v>
      </c>
      <c r="J78" s="16">
        <f t="shared" si="56"/>
        <v>21224.8</v>
      </c>
      <c r="K78" s="16">
        <f t="shared" si="57"/>
        <v>101851.3984</v>
      </c>
      <c r="L78" s="16"/>
      <c r="M78" s="4" t="str">
        <f t="shared" si="66"/>
        <v>X</v>
      </c>
      <c r="N78" s="4" t="str">
        <f t="shared" si="67"/>
        <v>X</v>
      </c>
      <c r="O78" s="4" t="str">
        <f t="shared" si="65"/>
        <v>X</v>
      </c>
      <c r="P78" s="5" t="str">
        <f t="shared" si="64"/>
        <v>X</v>
      </c>
      <c r="Q78" s="5" t="str">
        <f t="shared" si="63"/>
        <v>X</v>
      </c>
      <c r="R78" s="5" t="str">
        <f t="shared" si="60"/>
        <v>X</v>
      </c>
      <c r="S78" s="5" t="str">
        <f t="shared" si="38"/>
        <v>X</v>
      </c>
      <c r="T78" s="5" t="str">
        <f t="shared" si="39"/>
        <v>X</v>
      </c>
      <c r="U78" s="5" t="str">
        <f t="shared" si="40"/>
        <v>X</v>
      </c>
      <c r="V78" s="5">
        <f t="shared" si="41"/>
        <v>103290</v>
      </c>
      <c r="W78" s="5">
        <f t="shared" si="42"/>
        <v>105810</v>
      </c>
      <c r="X78" s="5">
        <f t="shared" si="43"/>
        <v>108330</v>
      </c>
      <c r="Y78" s="5" t="str">
        <f t="shared" si="44"/>
        <v>X</v>
      </c>
      <c r="Z78" s="5" t="str">
        <f t="shared" si="45"/>
        <v>X</v>
      </c>
      <c r="AA78" s="5"/>
      <c r="AB78" s="17">
        <f t="shared" si="61"/>
        <v>103290</v>
      </c>
      <c r="AC78" s="38">
        <f t="shared" si="58"/>
        <v>107.47060659660805</v>
      </c>
    </row>
    <row r="79" spans="1:29" ht="15" customHeight="1">
      <c r="A79" s="5">
        <f t="shared" si="59"/>
        <v>50560</v>
      </c>
      <c r="B79" s="5">
        <v>1200</v>
      </c>
      <c r="C79" s="36"/>
      <c r="D79" s="14">
        <f t="shared" si="62"/>
        <v>98440</v>
      </c>
      <c r="E79" s="5">
        <v>2330</v>
      </c>
      <c r="F79" s="15">
        <v>76</v>
      </c>
      <c r="G79" s="13"/>
      <c r="H79" s="5">
        <f t="shared" si="54"/>
        <v>50560</v>
      </c>
      <c r="I79" s="16">
        <f t="shared" si="55"/>
        <v>32026.7264</v>
      </c>
      <c r="J79" s="16">
        <f t="shared" si="56"/>
        <v>21740.8</v>
      </c>
      <c r="K79" s="16">
        <f t="shared" si="57"/>
        <v>104327.5264</v>
      </c>
      <c r="L79" s="16"/>
      <c r="M79" s="4" t="str">
        <f t="shared" si="66"/>
        <v>X</v>
      </c>
      <c r="N79" s="4" t="str">
        <f t="shared" si="67"/>
        <v>X</v>
      </c>
      <c r="O79" s="4" t="str">
        <f t="shared" si="65"/>
        <v>X</v>
      </c>
      <c r="P79" s="5" t="str">
        <f t="shared" si="64"/>
        <v>X</v>
      </c>
      <c r="Q79" s="5" t="str">
        <f t="shared" si="63"/>
        <v>X</v>
      </c>
      <c r="R79" s="5" t="str">
        <f t="shared" si="60"/>
        <v>X</v>
      </c>
      <c r="S79" s="5" t="str">
        <f t="shared" si="38"/>
        <v>X</v>
      </c>
      <c r="T79" s="5" t="str">
        <f t="shared" si="39"/>
        <v>X</v>
      </c>
      <c r="U79" s="5" t="str">
        <f t="shared" si="40"/>
        <v>X</v>
      </c>
      <c r="V79" s="5">
        <f t="shared" si="41"/>
        <v>105810</v>
      </c>
      <c r="W79" s="5">
        <f t="shared" si="42"/>
        <v>108330</v>
      </c>
      <c r="X79" s="5" t="str">
        <f t="shared" si="43"/>
        <v>X</v>
      </c>
      <c r="Y79" s="5" t="str">
        <f t="shared" si="44"/>
        <v>X</v>
      </c>
      <c r="Z79" s="5" t="str">
        <f t="shared" si="45"/>
        <v>X</v>
      </c>
      <c r="AA79" s="5"/>
      <c r="AB79" s="17">
        <f t="shared" si="61"/>
        <v>105810</v>
      </c>
      <c r="AC79" s="38">
        <f t="shared" si="58"/>
        <v>107.48679398618448</v>
      </c>
    </row>
    <row r="80" spans="1:29" ht="15" customHeight="1">
      <c r="A80" s="5">
        <f t="shared" si="59"/>
        <v>51760</v>
      </c>
      <c r="B80" s="5">
        <v>1300</v>
      </c>
      <c r="C80" s="36"/>
      <c r="D80" s="14">
        <f t="shared" si="62"/>
        <v>100770</v>
      </c>
      <c r="E80" s="5">
        <v>2520</v>
      </c>
      <c r="F80" s="15">
        <v>77</v>
      </c>
      <c r="G80" s="13"/>
      <c r="H80" s="5">
        <f t="shared" si="54"/>
        <v>51760</v>
      </c>
      <c r="I80" s="16">
        <f t="shared" si="55"/>
        <v>32786.8544</v>
      </c>
      <c r="J80" s="16">
        <f t="shared" si="56"/>
        <v>22256.8</v>
      </c>
      <c r="K80" s="16">
        <f t="shared" si="57"/>
        <v>106803.6544</v>
      </c>
      <c r="L80" s="16"/>
      <c r="M80" s="4" t="str">
        <f t="shared" si="66"/>
        <v>X</v>
      </c>
      <c r="N80" s="4" t="str">
        <f t="shared" si="67"/>
        <v>X</v>
      </c>
      <c r="O80" s="4" t="str">
        <f t="shared" si="65"/>
        <v>X</v>
      </c>
      <c r="P80" s="5" t="str">
        <f t="shared" si="64"/>
        <v>X</v>
      </c>
      <c r="Q80" s="5" t="str">
        <f t="shared" si="63"/>
        <v>X</v>
      </c>
      <c r="R80" s="5" t="str">
        <f t="shared" si="60"/>
        <v>X</v>
      </c>
      <c r="S80" s="5" t="str">
        <f t="shared" si="38"/>
        <v>X</v>
      </c>
      <c r="T80" s="5" t="str">
        <f t="shared" si="39"/>
        <v>X</v>
      </c>
      <c r="U80" s="5" t="str">
        <f t="shared" si="40"/>
        <v>X</v>
      </c>
      <c r="V80" s="5">
        <f t="shared" si="41"/>
        <v>108330</v>
      </c>
      <c r="W80" s="5" t="str">
        <f t="shared" si="42"/>
        <v>X</v>
      </c>
      <c r="X80" s="5" t="str">
        <f t="shared" si="43"/>
        <v>X</v>
      </c>
      <c r="Y80" s="5" t="str">
        <f t="shared" si="44"/>
        <v>X</v>
      </c>
      <c r="Z80" s="5" t="str">
        <f t="shared" si="45"/>
        <v>X</v>
      </c>
      <c r="AA80" s="5"/>
      <c r="AB80" s="17">
        <f t="shared" si="61"/>
        <v>108330</v>
      </c>
      <c r="AC80" s="38">
        <f t="shared" si="58"/>
        <v>107.50223280738315</v>
      </c>
    </row>
    <row r="81" spans="1:29" ht="15" customHeight="1">
      <c r="A81" s="5">
        <f t="shared" si="59"/>
        <v>53060</v>
      </c>
      <c r="B81" s="5">
        <v>1300</v>
      </c>
      <c r="C81" s="36"/>
      <c r="D81" s="14">
        <f t="shared" si="62"/>
        <v>103290</v>
      </c>
      <c r="E81" s="5">
        <v>2520</v>
      </c>
      <c r="F81" s="15">
        <v>78</v>
      </c>
      <c r="G81" s="13"/>
      <c r="H81" s="5">
        <f t="shared" si="54"/>
        <v>53060</v>
      </c>
      <c r="I81" s="16">
        <f t="shared" si="55"/>
        <v>33610.3264</v>
      </c>
      <c r="J81" s="16">
        <f t="shared" si="56"/>
        <v>22815.8</v>
      </c>
      <c r="K81" s="16">
        <f t="shared" si="57"/>
        <v>109486.1264</v>
      </c>
      <c r="L81" s="16"/>
      <c r="M81" s="4" t="str">
        <f t="shared" si="66"/>
        <v>X</v>
      </c>
      <c r="N81" s="4" t="str">
        <f t="shared" si="67"/>
        <v>X</v>
      </c>
      <c r="O81" s="4" t="str">
        <f t="shared" si="65"/>
        <v>X</v>
      </c>
      <c r="P81" s="5" t="str">
        <f t="shared" si="64"/>
        <v>X</v>
      </c>
      <c r="Q81" s="5" t="str">
        <f t="shared" si="63"/>
        <v>X</v>
      </c>
      <c r="R81" s="5" t="str">
        <f t="shared" si="60"/>
        <v>X</v>
      </c>
      <c r="S81" s="5" t="str">
        <f t="shared" si="38"/>
        <v>X</v>
      </c>
      <c r="T81" s="5" t="str">
        <f t="shared" si="39"/>
        <v>X</v>
      </c>
      <c r="U81" s="5" t="str">
        <f t="shared" si="40"/>
        <v>X</v>
      </c>
      <c r="V81" s="5" t="str">
        <f t="shared" si="41"/>
        <v>X</v>
      </c>
      <c r="W81" s="5" t="str">
        <f t="shared" si="42"/>
        <v>X</v>
      </c>
      <c r="X81" s="5" t="str">
        <f t="shared" si="43"/>
        <v>X</v>
      </c>
      <c r="Y81" s="5" t="str">
        <f t="shared" si="44"/>
        <v>X</v>
      </c>
      <c r="Z81" s="5" t="str">
        <f t="shared" si="45"/>
        <v>X</v>
      </c>
      <c r="AA81" s="5"/>
      <c r="AB81" s="17">
        <f t="shared" si="61"/>
        <v>0</v>
      </c>
      <c r="AC81" s="38">
        <f t="shared" si="58"/>
        <v>0</v>
      </c>
    </row>
    <row r="82" spans="1:29" ht="15" customHeight="1" thickBot="1">
      <c r="A82" s="5">
        <f t="shared" si="59"/>
        <v>54360</v>
      </c>
      <c r="B82" s="5">
        <v>1300</v>
      </c>
      <c r="C82" s="36"/>
      <c r="D82" s="14">
        <f t="shared" si="62"/>
        <v>105810</v>
      </c>
      <c r="E82" s="5">
        <v>2520</v>
      </c>
      <c r="F82" s="15">
        <v>79</v>
      </c>
      <c r="G82" s="13"/>
      <c r="H82" s="5">
        <f t="shared" si="54"/>
        <v>54360</v>
      </c>
      <c r="I82" s="16">
        <f t="shared" si="55"/>
        <v>34433.7984</v>
      </c>
      <c r="J82" s="16">
        <f t="shared" si="56"/>
        <v>23374.8</v>
      </c>
      <c r="K82" s="16">
        <f t="shared" si="57"/>
        <v>112168.5984</v>
      </c>
      <c r="L82" s="20"/>
      <c r="M82" s="4" t="str">
        <f t="shared" si="66"/>
        <v>X</v>
      </c>
      <c r="N82" s="4" t="str">
        <f t="shared" si="67"/>
        <v>X</v>
      </c>
      <c r="O82" s="4" t="str">
        <f t="shared" si="65"/>
        <v>X</v>
      </c>
      <c r="P82" s="5" t="str">
        <f t="shared" si="64"/>
        <v>X</v>
      </c>
      <c r="Q82" s="5" t="str">
        <f t="shared" si="63"/>
        <v>X</v>
      </c>
      <c r="R82" s="5" t="str">
        <f t="shared" si="60"/>
        <v>X</v>
      </c>
      <c r="S82" s="5" t="str">
        <f t="shared" si="38"/>
        <v>X</v>
      </c>
      <c r="T82" s="5" t="str">
        <f t="shared" si="39"/>
        <v>X</v>
      </c>
      <c r="U82" s="5" t="str">
        <f t="shared" si="40"/>
        <v>X</v>
      </c>
      <c r="V82" s="5" t="str">
        <f t="shared" si="41"/>
        <v>X</v>
      </c>
      <c r="W82" s="5" t="str">
        <f t="shared" si="42"/>
        <v>X</v>
      </c>
      <c r="X82" s="5" t="str">
        <f t="shared" si="43"/>
        <v>X</v>
      </c>
      <c r="Y82" s="5" t="str">
        <f t="shared" si="44"/>
        <v>X</v>
      </c>
      <c r="Z82" s="5" t="str">
        <f t="shared" si="45"/>
        <v>X</v>
      </c>
      <c r="AA82" s="5"/>
      <c r="AB82" s="17">
        <f t="shared" si="61"/>
        <v>0</v>
      </c>
      <c r="AC82" s="38">
        <f t="shared" si="58"/>
        <v>0</v>
      </c>
    </row>
    <row r="83" spans="1:29" ht="15" customHeight="1">
      <c r="A83" s="5">
        <f t="shared" si="59"/>
        <v>55660</v>
      </c>
      <c r="B83" s="5">
        <v>1300</v>
      </c>
      <c r="C83" s="36"/>
      <c r="D83" s="14">
        <f t="shared" si="62"/>
        <v>108330</v>
      </c>
      <c r="E83" s="5">
        <v>2520</v>
      </c>
      <c r="F83" s="15">
        <v>80</v>
      </c>
      <c r="H83" s="5">
        <f t="shared" si="54"/>
        <v>55660</v>
      </c>
      <c r="I83" s="16">
        <f t="shared" si="55"/>
        <v>35257.2704</v>
      </c>
      <c r="J83" s="16">
        <f t="shared" si="56"/>
        <v>23933.8</v>
      </c>
      <c r="K83" s="16">
        <f t="shared" si="57"/>
        <v>114851.07040000001</v>
      </c>
      <c r="M83" s="4" t="str">
        <f aca="true" t="shared" si="68" ref="M83:M90">IF(AND(K83&lt;D77,K83&lt;D78),D77,"X")</f>
        <v>X</v>
      </c>
      <c r="N83" s="4" t="str">
        <f aca="true" t="shared" si="69" ref="N83:N90">IF(AND(K83&lt;D78,K83&lt;D79),D78,"X")</f>
        <v>X</v>
      </c>
      <c r="O83" s="4" t="str">
        <f aca="true" t="shared" si="70" ref="O83:O90">IF(AND(K83&lt;D79,K83&lt;D80),D79,"X")</f>
        <v>X</v>
      </c>
      <c r="P83" s="5" t="str">
        <f aca="true" t="shared" si="71" ref="P83:P90">IF(AND(K83&lt;D80,K83&lt;D81),D80,"X")</f>
        <v>X</v>
      </c>
      <c r="Q83" s="5" t="str">
        <f aca="true" t="shared" si="72" ref="Q83:Q90">IF(AND(K83&lt;D81,K83&lt;D82),D81,"X")</f>
        <v>X</v>
      </c>
      <c r="R83" s="5" t="str">
        <f aca="true" t="shared" si="73" ref="R83:R90">IF(AND(K83&lt;D82,K83&lt;D83),D82,"X")</f>
        <v>X</v>
      </c>
      <c r="S83" s="5" t="str">
        <f aca="true" t="shared" si="74" ref="S83:S89">IF(AND(K83&lt;D83,K83&lt;D84),D83,"X")</f>
        <v>X</v>
      </c>
      <c r="T83" s="5" t="str">
        <f aca="true" t="shared" si="75" ref="T83:T88">IF(AND(K83&lt;D84,K83&lt;D85),D84,"X")</f>
        <v>X</v>
      </c>
      <c r="U83" s="5" t="str">
        <f>IF(AND(K83&lt;D85,K83&lt;D86),D85,"X")</f>
        <v>X</v>
      </c>
      <c r="V83" s="5" t="str">
        <f>IF(AND(K83&lt;D86,K83&lt;D87),D86,"X")</f>
        <v>X</v>
      </c>
      <c r="W83" s="5" t="str">
        <f>IF(AND(K83&lt;D87,K83&lt;D88),D87,"X")</f>
        <v>X</v>
      </c>
      <c r="X83" s="5" t="str">
        <f>IF(AND(K83&lt;D88,K83&lt;D89),D88,"X")</f>
        <v>X</v>
      </c>
      <c r="Y83" s="5" t="str">
        <f>IF(AND(K83&lt;D89,K83&lt;D90),D89,"X")</f>
        <v>X</v>
      </c>
      <c r="Z83" s="5"/>
      <c r="AA83" s="39"/>
      <c r="AB83" s="17"/>
      <c r="AC83" s="39"/>
    </row>
    <row r="84" spans="1:29" ht="15" customHeight="1">
      <c r="A84" s="5">
        <f aca="true" t="shared" si="76" ref="A84:A90">A83+$E$83</f>
        <v>58180</v>
      </c>
      <c r="B84" s="5"/>
      <c r="C84" s="36"/>
      <c r="D84" s="14">
        <f t="shared" si="62"/>
        <v>110850</v>
      </c>
      <c r="E84" s="5">
        <v>2520</v>
      </c>
      <c r="F84" s="15"/>
      <c r="H84" s="5">
        <f t="shared" si="54"/>
        <v>58180</v>
      </c>
      <c r="I84" s="16">
        <f t="shared" si="55"/>
        <v>36853.5392</v>
      </c>
      <c r="J84" s="16">
        <f t="shared" si="56"/>
        <v>25017.399999999998</v>
      </c>
      <c r="K84" s="16">
        <f t="shared" si="57"/>
        <v>120050.9392</v>
      </c>
      <c r="M84" s="4" t="str">
        <f t="shared" si="68"/>
        <v>X</v>
      </c>
      <c r="N84" s="4" t="str">
        <f t="shared" si="69"/>
        <v>X</v>
      </c>
      <c r="O84" s="4" t="str">
        <f t="shared" si="70"/>
        <v>X</v>
      </c>
      <c r="P84" s="5" t="str">
        <f t="shared" si="71"/>
        <v>X</v>
      </c>
      <c r="Q84" s="5" t="str">
        <f t="shared" si="72"/>
        <v>X</v>
      </c>
      <c r="R84" s="5" t="str">
        <f t="shared" si="73"/>
        <v>X</v>
      </c>
      <c r="S84" s="5" t="str">
        <f t="shared" si="74"/>
        <v>X</v>
      </c>
      <c r="T84" s="5" t="str">
        <f t="shared" si="75"/>
        <v>X</v>
      </c>
      <c r="U84" s="5" t="str">
        <f>IF(AND(K84&lt;D86,K84&lt;D87),D86,"X")</f>
        <v>X</v>
      </c>
      <c r="V84" s="5" t="str">
        <f>IF(AND(K84&lt;D87,K84&lt;D88),D87,"X")</f>
        <v>X</v>
      </c>
      <c r="W84" s="5" t="str">
        <f>IF(AND(K84&lt;D88,K84&lt;D89),D88,"X")</f>
        <v>X</v>
      </c>
      <c r="X84" s="5" t="str">
        <f>IF(AND(K84&lt;D89,K84&lt;D90),D89,"X")</f>
        <v>X</v>
      </c>
      <c r="Y84" s="5"/>
      <c r="Z84" s="5"/>
      <c r="AA84" s="39"/>
      <c r="AB84" s="17"/>
      <c r="AC84" s="39"/>
    </row>
    <row r="85" spans="1:29" ht="15" customHeight="1">
      <c r="A85" s="5">
        <f t="shared" si="76"/>
        <v>60700</v>
      </c>
      <c r="B85" s="5"/>
      <c r="C85" s="36"/>
      <c r="D85" s="14"/>
      <c r="E85" s="5"/>
      <c r="F85" s="15"/>
      <c r="H85" s="5">
        <f t="shared" si="54"/>
        <v>60700</v>
      </c>
      <c r="I85" s="16">
        <f t="shared" si="55"/>
        <v>38449.808</v>
      </c>
      <c r="J85" s="16">
        <f t="shared" si="56"/>
        <v>26101</v>
      </c>
      <c r="K85" s="16">
        <f t="shared" si="57"/>
        <v>125250.80799999999</v>
      </c>
      <c r="M85" s="4" t="str">
        <f t="shared" si="68"/>
        <v>X</v>
      </c>
      <c r="N85" s="4" t="str">
        <f t="shared" si="69"/>
        <v>X</v>
      </c>
      <c r="O85" s="4" t="str">
        <f t="shared" si="70"/>
        <v>X</v>
      </c>
      <c r="P85" s="5" t="str">
        <f t="shared" si="71"/>
        <v>X</v>
      </c>
      <c r="Q85" s="5" t="str">
        <f t="shared" si="72"/>
        <v>X</v>
      </c>
      <c r="R85" s="5" t="str">
        <f t="shared" si="73"/>
        <v>X</v>
      </c>
      <c r="S85" s="5" t="str">
        <f t="shared" si="74"/>
        <v>X</v>
      </c>
      <c r="T85" s="5" t="str">
        <f t="shared" si="75"/>
        <v>X</v>
      </c>
      <c r="U85" s="5" t="str">
        <f>IF(AND(K85&lt;D87,K85&lt;D88),D87,"X")</f>
        <v>X</v>
      </c>
      <c r="V85" s="5" t="str">
        <f>IF(AND(K85&lt;D88,K85&lt;D89),D88,"X")</f>
        <v>X</v>
      </c>
      <c r="W85" s="5" t="str">
        <f>IF(AND(K85&lt;D89,K85&lt;D90),D89,"X")</f>
        <v>X</v>
      </c>
      <c r="X85" s="5"/>
      <c r="Y85" s="5"/>
      <c r="Z85" s="5"/>
      <c r="AA85" s="39"/>
      <c r="AB85" s="17"/>
      <c r="AC85" s="39"/>
    </row>
    <row r="86" spans="1:29" ht="15" customHeight="1">
      <c r="A86" s="5">
        <f t="shared" si="76"/>
        <v>63220</v>
      </c>
      <c r="B86" s="5"/>
      <c r="C86" s="36"/>
      <c r="D86" s="14"/>
      <c r="E86" s="5"/>
      <c r="F86" s="15"/>
      <c r="H86" s="5">
        <f t="shared" si="54"/>
        <v>63220</v>
      </c>
      <c r="I86" s="16">
        <f t="shared" si="55"/>
        <v>40046.0768</v>
      </c>
      <c r="J86" s="16">
        <f t="shared" si="56"/>
        <v>27184.6</v>
      </c>
      <c r="K86" s="16">
        <f t="shared" si="57"/>
        <v>130450.67680000002</v>
      </c>
      <c r="M86" s="4" t="str">
        <f t="shared" si="68"/>
        <v>X</v>
      </c>
      <c r="N86" s="4" t="str">
        <f t="shared" si="69"/>
        <v>X</v>
      </c>
      <c r="O86" s="4" t="str">
        <f t="shared" si="70"/>
        <v>X</v>
      </c>
      <c r="P86" s="5" t="str">
        <f t="shared" si="71"/>
        <v>X</v>
      </c>
      <c r="Q86" s="5" t="str">
        <f t="shared" si="72"/>
        <v>X</v>
      </c>
      <c r="R86" s="5" t="str">
        <f t="shared" si="73"/>
        <v>X</v>
      </c>
      <c r="S86" s="5" t="str">
        <f t="shared" si="74"/>
        <v>X</v>
      </c>
      <c r="T86" s="5" t="str">
        <f t="shared" si="75"/>
        <v>X</v>
      </c>
      <c r="U86" s="5" t="str">
        <f>IF(AND(K86&lt;D88,K86&lt;D89),D88,"X")</f>
        <v>X</v>
      </c>
      <c r="V86" s="5" t="str">
        <f>IF(AND(K86&lt;D89,K86&lt;D90),D89,"X")</f>
        <v>X</v>
      </c>
      <c r="W86" s="5"/>
      <c r="X86" s="5"/>
      <c r="Y86" s="5"/>
      <c r="Z86" s="5"/>
      <c r="AA86" s="39"/>
      <c r="AB86" s="17"/>
      <c r="AC86" s="40"/>
    </row>
    <row r="87" spans="1:29" ht="15" customHeight="1">
      <c r="A87" s="5">
        <f t="shared" si="76"/>
        <v>65740</v>
      </c>
      <c r="B87" s="5"/>
      <c r="C87" s="36"/>
      <c r="D87" s="14"/>
      <c r="E87" s="5"/>
      <c r="F87" s="15"/>
      <c r="H87" s="5">
        <f t="shared" si="54"/>
        <v>65740</v>
      </c>
      <c r="I87" s="16">
        <f t="shared" si="55"/>
        <v>41642.3456</v>
      </c>
      <c r="J87" s="16">
        <f t="shared" si="56"/>
        <v>28268.2</v>
      </c>
      <c r="K87" s="16">
        <f t="shared" si="57"/>
        <v>135650.5456</v>
      </c>
      <c r="M87" s="4" t="str">
        <f t="shared" si="68"/>
        <v>X</v>
      </c>
      <c r="N87" s="4" t="str">
        <f t="shared" si="69"/>
        <v>X</v>
      </c>
      <c r="O87" s="4" t="str">
        <f t="shared" si="70"/>
        <v>X</v>
      </c>
      <c r="P87" s="5" t="str">
        <f t="shared" si="71"/>
        <v>X</v>
      </c>
      <c r="Q87" s="5" t="str">
        <f t="shared" si="72"/>
        <v>X</v>
      </c>
      <c r="R87" s="5" t="str">
        <f t="shared" si="73"/>
        <v>X</v>
      </c>
      <c r="S87" s="5" t="str">
        <f t="shared" si="74"/>
        <v>X</v>
      </c>
      <c r="T87" s="5" t="str">
        <f t="shared" si="75"/>
        <v>X</v>
      </c>
      <c r="U87" s="5" t="str">
        <f>IF(AND(K87&lt;D89,K87&lt;D90),D89,"X")</f>
        <v>X</v>
      </c>
      <c r="V87" s="5"/>
      <c r="W87" s="5"/>
      <c r="X87" s="5"/>
      <c r="Y87" s="5"/>
      <c r="Z87" s="5"/>
      <c r="AA87" s="39"/>
      <c r="AB87" s="17"/>
      <c r="AC87" s="40"/>
    </row>
    <row r="88" spans="1:29" ht="15" customHeight="1">
      <c r="A88" s="5">
        <f t="shared" si="76"/>
        <v>68260</v>
      </c>
      <c r="B88" s="5"/>
      <c r="C88" s="36"/>
      <c r="D88" s="14"/>
      <c r="E88" s="5"/>
      <c r="F88" s="15"/>
      <c r="H88" s="5">
        <f t="shared" si="54"/>
        <v>68260</v>
      </c>
      <c r="I88" s="16">
        <f t="shared" si="55"/>
        <v>43238.6144</v>
      </c>
      <c r="J88" s="16">
        <f t="shared" si="56"/>
        <v>29351.8</v>
      </c>
      <c r="K88" s="16">
        <f t="shared" si="57"/>
        <v>140850.41439999998</v>
      </c>
      <c r="M88" s="4" t="str">
        <f t="shared" si="68"/>
        <v>X</v>
      </c>
      <c r="N88" s="4" t="str">
        <f t="shared" si="69"/>
        <v>X</v>
      </c>
      <c r="O88" s="4" t="str">
        <f t="shared" si="70"/>
        <v>X</v>
      </c>
      <c r="P88" s="5" t="str">
        <f t="shared" si="71"/>
        <v>X</v>
      </c>
      <c r="Q88" s="5" t="str">
        <f t="shared" si="72"/>
        <v>X</v>
      </c>
      <c r="R88" s="5" t="str">
        <f t="shared" si="73"/>
        <v>X</v>
      </c>
      <c r="S88" s="5" t="str">
        <f t="shared" si="74"/>
        <v>X</v>
      </c>
      <c r="T88" s="5" t="str">
        <f t="shared" si="75"/>
        <v>X</v>
      </c>
      <c r="U88" s="5"/>
      <c r="V88" s="5"/>
      <c r="W88" s="5"/>
      <c r="X88" s="5"/>
      <c r="Y88" s="5"/>
      <c r="Z88" s="5"/>
      <c r="AA88" s="39"/>
      <c r="AB88" s="17"/>
      <c r="AC88" s="39"/>
    </row>
    <row r="89" spans="1:29" ht="15" customHeight="1">
      <c r="A89" s="5">
        <f t="shared" si="76"/>
        <v>70780</v>
      </c>
      <c r="B89" s="5"/>
      <c r="C89" s="36"/>
      <c r="D89" s="14"/>
      <c r="E89" s="5"/>
      <c r="F89" s="15"/>
      <c r="H89" s="5">
        <f t="shared" si="54"/>
        <v>70780</v>
      </c>
      <c r="I89" s="16">
        <f t="shared" si="55"/>
        <v>44834.8832</v>
      </c>
      <c r="J89" s="16">
        <f t="shared" si="56"/>
        <v>30435.399999999998</v>
      </c>
      <c r="K89" s="16">
        <f t="shared" si="57"/>
        <v>146050.2832</v>
      </c>
      <c r="M89" s="4" t="str">
        <f t="shared" si="68"/>
        <v>X</v>
      </c>
      <c r="N89" s="4" t="str">
        <f t="shared" si="69"/>
        <v>X</v>
      </c>
      <c r="O89" s="4" t="str">
        <f t="shared" si="70"/>
        <v>X</v>
      </c>
      <c r="P89" s="5" t="str">
        <f t="shared" si="71"/>
        <v>X</v>
      </c>
      <c r="Q89" s="5" t="str">
        <f t="shared" si="72"/>
        <v>X</v>
      </c>
      <c r="R89" s="5" t="str">
        <f t="shared" si="73"/>
        <v>X</v>
      </c>
      <c r="S89" s="5" t="str">
        <f t="shared" si="74"/>
        <v>X</v>
      </c>
      <c r="T89" s="5"/>
      <c r="U89" s="5"/>
      <c r="V89" s="5"/>
      <c r="W89" s="5"/>
      <c r="X89" s="5"/>
      <c r="Y89" s="5"/>
      <c r="Z89" s="5"/>
      <c r="AA89" s="39"/>
      <c r="AB89" s="17"/>
      <c r="AC89" s="39"/>
    </row>
    <row r="90" spans="1:29" ht="15" customHeight="1" thickBot="1">
      <c r="A90" s="5">
        <f t="shared" si="76"/>
        <v>73300</v>
      </c>
      <c r="B90" s="5"/>
      <c r="C90" s="36"/>
      <c r="D90" s="14"/>
      <c r="E90" s="6"/>
      <c r="F90" s="19"/>
      <c r="H90" s="5">
        <f t="shared" si="54"/>
        <v>73300</v>
      </c>
      <c r="I90" s="16">
        <f t="shared" si="55"/>
        <v>46431.152</v>
      </c>
      <c r="J90" s="16">
        <f t="shared" si="56"/>
        <v>31519</v>
      </c>
      <c r="K90" s="16">
        <f t="shared" si="57"/>
        <v>151250.152</v>
      </c>
      <c r="M90" s="4" t="str">
        <f t="shared" si="68"/>
        <v>X</v>
      </c>
      <c r="N90" s="4" t="str">
        <f t="shared" si="69"/>
        <v>X</v>
      </c>
      <c r="O90" s="4" t="str">
        <f t="shared" si="70"/>
        <v>X</v>
      </c>
      <c r="P90" s="5" t="str">
        <f t="shared" si="71"/>
        <v>X</v>
      </c>
      <c r="Q90" s="5" t="str">
        <f t="shared" si="72"/>
        <v>X</v>
      </c>
      <c r="R90" s="5" t="str">
        <f t="shared" si="73"/>
        <v>X</v>
      </c>
      <c r="S90" s="5"/>
      <c r="T90" s="5"/>
      <c r="U90" s="5"/>
      <c r="V90" s="5"/>
      <c r="W90" s="5"/>
      <c r="X90" s="5"/>
      <c r="Y90" s="5"/>
      <c r="Z90" s="5"/>
      <c r="AA90" s="39"/>
      <c r="AB90" s="17"/>
      <c r="AC90" s="39"/>
    </row>
  </sheetData>
  <sheetProtection/>
  <mergeCells count="6">
    <mergeCell ref="D2:F2"/>
    <mergeCell ref="M3:AB3"/>
    <mergeCell ref="A2:B2"/>
    <mergeCell ref="H2:AC2"/>
    <mergeCell ref="H1:M1"/>
    <mergeCell ref="O1:AC1"/>
  </mergeCells>
  <printOptions/>
  <pageMargins left="0.75" right="0.75" top="0.79" bottom="0.74" header="0.5" footer="0.5"/>
  <pageSetup horizontalDpi="600" verticalDpi="600" orientation="landscape" paperSize="5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9.140625" style="0" customWidth="1"/>
    <col min="2" max="2" width="3.7109375" style="21" customWidth="1"/>
    <col min="3" max="7" width="7.28125" style="21" customWidth="1"/>
    <col min="8" max="8" width="1.1484375" style="21" customWidth="1"/>
    <col min="9" max="9" width="3.7109375" style="21" customWidth="1"/>
    <col min="10" max="14" width="7.28125" style="21" customWidth="1"/>
    <col min="15" max="15" width="3.140625" style="0" customWidth="1"/>
  </cols>
  <sheetData>
    <row r="1" spans="1:14" s="2" customFormat="1" ht="23.25" customHeight="1">
      <c r="A1" s="79" t="s">
        <v>75</v>
      </c>
      <c r="B1" s="79"/>
      <c r="C1" s="79"/>
      <c r="D1" s="79"/>
      <c r="E1" s="77" t="s">
        <v>19</v>
      </c>
      <c r="F1" s="77"/>
      <c r="G1" s="77"/>
      <c r="H1" s="77"/>
      <c r="I1" s="77"/>
      <c r="J1" s="77"/>
      <c r="K1" s="78" t="s">
        <v>76</v>
      </c>
      <c r="L1" s="78"/>
      <c r="M1" s="80"/>
      <c r="N1" s="80"/>
    </row>
    <row r="2" spans="1:14" ht="15.75">
      <c r="A2" s="26" t="s">
        <v>16</v>
      </c>
      <c r="B2" s="26"/>
      <c r="C2" s="26"/>
      <c r="D2" s="26"/>
      <c r="E2" s="27"/>
      <c r="F2" s="26"/>
      <c r="G2" s="28" t="s">
        <v>17</v>
      </c>
      <c r="H2" s="26"/>
      <c r="I2" s="26"/>
      <c r="J2" s="26"/>
      <c r="K2" s="27"/>
      <c r="L2" s="27"/>
      <c r="M2" s="27"/>
      <c r="N2" s="28" t="s">
        <v>18</v>
      </c>
    </row>
    <row r="3" spans="1:14" ht="33" customHeight="1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22" customFormat="1" ht="20.25">
      <c r="A4" s="76" t="str">
        <f>CONCATENATE(E1,K1)</f>
        <v>అద్దంకి మండల శాఖ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0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9.75" customHeight="1">
      <c r="A6" s="30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 customHeight="1">
      <c r="A7" s="42" t="s">
        <v>137</v>
      </c>
      <c r="B7" s="42"/>
      <c r="C7" s="42"/>
      <c r="D7" s="42"/>
      <c r="E7" s="42"/>
      <c r="F7" s="42"/>
      <c r="G7" s="42" t="s">
        <v>138</v>
      </c>
      <c r="H7" s="42"/>
      <c r="I7" s="42"/>
      <c r="J7" s="42"/>
      <c r="K7" s="42"/>
      <c r="L7" s="42"/>
      <c r="M7" s="42"/>
      <c r="N7" s="42"/>
    </row>
    <row r="8" spans="1:14" ht="54.75" customHeight="1">
      <c r="A8" s="43" t="s">
        <v>11</v>
      </c>
      <c r="B8" s="44" t="s">
        <v>6</v>
      </c>
      <c r="C8" s="44" t="s">
        <v>7</v>
      </c>
      <c r="D8" s="45" t="s">
        <v>8</v>
      </c>
      <c r="E8" s="44" t="str">
        <f>CONCATENATE("43","%  Fitment")</f>
        <v>43%  Fitment</v>
      </c>
      <c r="F8" s="44" t="s">
        <v>9</v>
      </c>
      <c r="G8" s="44" t="s">
        <v>10</v>
      </c>
      <c r="H8" s="27"/>
      <c r="I8" s="44" t="s">
        <v>6</v>
      </c>
      <c r="J8" s="44" t="s">
        <v>7</v>
      </c>
      <c r="K8" s="45" t="s">
        <v>8</v>
      </c>
      <c r="L8" s="44" t="str">
        <f>E8</f>
        <v>43%  Fitment</v>
      </c>
      <c r="M8" s="44" t="s">
        <v>9</v>
      </c>
      <c r="N8" s="44" t="s">
        <v>10</v>
      </c>
    </row>
    <row r="9" spans="1:14" ht="12" customHeight="1">
      <c r="A9" s="72" t="s">
        <v>4</v>
      </c>
      <c r="B9" s="46">
        <v>1</v>
      </c>
      <c r="C9" s="47">
        <f>'Fit 43%'!H4</f>
        <v>6700</v>
      </c>
      <c r="D9" s="48">
        <f>ROUND('Fit 43%'!I4,0)</f>
        <v>4244</v>
      </c>
      <c r="E9" s="48">
        <f>ROUND('Fit 43%'!J4,0)</f>
        <v>2881</v>
      </c>
      <c r="F9" s="48">
        <f>ROUND('Fit 43%'!K4,0)</f>
        <v>13825</v>
      </c>
      <c r="G9" s="49">
        <f>'Fit 43%'!AB4</f>
        <v>14170</v>
      </c>
      <c r="H9" s="50"/>
      <c r="I9" s="81">
        <v>40</v>
      </c>
      <c r="J9" s="82">
        <f>ROUND('Fit 43%'!H43,0)</f>
        <v>20110</v>
      </c>
      <c r="K9" s="82">
        <f>ROUND('Fit 43%'!I43,0)</f>
        <v>12738</v>
      </c>
      <c r="L9" s="82">
        <f>ROUND('Fit 43%'!J43,0)</f>
        <v>8647</v>
      </c>
      <c r="M9" s="82">
        <f>ROUND('Fit 43%'!K43,0)</f>
        <v>41496</v>
      </c>
      <c r="N9" s="83">
        <f>'Fit 43%'!AB43</f>
        <v>42490</v>
      </c>
    </row>
    <row r="10" spans="1:14" ht="12" customHeight="1">
      <c r="A10" s="73"/>
      <c r="B10" s="46">
        <v>2</v>
      </c>
      <c r="C10" s="47">
        <f>'Fit 43%'!H5</f>
        <v>6900</v>
      </c>
      <c r="D10" s="48">
        <f>ROUND('Fit 43%'!I5,0)</f>
        <v>4371</v>
      </c>
      <c r="E10" s="48">
        <f>ROUND('Fit 43%'!J5,0)</f>
        <v>2967</v>
      </c>
      <c r="F10" s="48">
        <f>ROUND('Fit 43%'!K5,0)</f>
        <v>14238</v>
      </c>
      <c r="G10" s="49">
        <f>'Fit 43%'!AB5</f>
        <v>14600</v>
      </c>
      <c r="H10" s="50"/>
      <c r="I10" s="46">
        <v>41</v>
      </c>
      <c r="J10" s="48">
        <f>ROUND('Fit 43%'!H44,0)</f>
        <v>20680</v>
      </c>
      <c r="K10" s="48">
        <f>ROUND('Fit 43%'!I44,0)</f>
        <v>13100</v>
      </c>
      <c r="L10" s="48">
        <f>ROUND('Fit 43%'!J44,0)</f>
        <v>8892</v>
      </c>
      <c r="M10" s="48">
        <f>ROUND('Fit 43%'!K44,0)</f>
        <v>42672</v>
      </c>
      <c r="N10" s="49">
        <f>'Fit 43%'!AB44</f>
        <v>43680</v>
      </c>
    </row>
    <row r="11" spans="1:14" ht="12" customHeight="1">
      <c r="A11" s="73"/>
      <c r="B11" s="46">
        <v>3</v>
      </c>
      <c r="C11" s="47">
        <f>'Fit 43%'!H6</f>
        <v>7100</v>
      </c>
      <c r="D11" s="48">
        <f>ROUND('Fit 43%'!I6,0)</f>
        <v>4497</v>
      </c>
      <c r="E11" s="48">
        <f>ROUND('Fit 43%'!J6,0)</f>
        <v>3053</v>
      </c>
      <c r="F11" s="48">
        <f>ROUND('Fit 43%'!K6,0)</f>
        <v>14650</v>
      </c>
      <c r="G11" s="49">
        <f>'Fit 43%'!AB6</f>
        <v>15030</v>
      </c>
      <c r="H11" s="50"/>
      <c r="I11" s="46">
        <v>42</v>
      </c>
      <c r="J11" s="48">
        <f>ROUND('Fit 43%'!H45,0)</f>
        <v>21250</v>
      </c>
      <c r="K11" s="48">
        <f>ROUND('Fit 43%'!I45,0)</f>
        <v>13461</v>
      </c>
      <c r="L11" s="48">
        <f>ROUND('Fit 43%'!J45,0)</f>
        <v>9138</v>
      </c>
      <c r="M11" s="48">
        <f>ROUND('Fit 43%'!K45,0)</f>
        <v>43848</v>
      </c>
      <c r="N11" s="49">
        <f>'Fit 43%'!AB45</f>
        <v>44870</v>
      </c>
    </row>
    <row r="12" spans="1:14" ht="12" customHeight="1">
      <c r="A12" s="73"/>
      <c r="B12" s="46">
        <v>4</v>
      </c>
      <c r="C12" s="47">
        <f>'Fit 43%'!H7</f>
        <v>7300</v>
      </c>
      <c r="D12" s="48">
        <f>ROUND('Fit 43%'!I7,0)</f>
        <v>4624</v>
      </c>
      <c r="E12" s="48">
        <f>ROUND('Fit 43%'!J7,0)</f>
        <v>3139</v>
      </c>
      <c r="F12" s="48">
        <f>ROUND('Fit 43%'!K7,0)</f>
        <v>15063</v>
      </c>
      <c r="G12" s="49">
        <f>'Fit 43%'!AB7</f>
        <v>15460</v>
      </c>
      <c r="H12" s="50"/>
      <c r="I12" s="46">
        <v>43</v>
      </c>
      <c r="J12" s="48">
        <f>ROUND('Fit 43%'!H46,0)</f>
        <v>21820</v>
      </c>
      <c r="K12" s="48">
        <f>ROUND('Fit 43%'!I46,0)</f>
        <v>13822</v>
      </c>
      <c r="L12" s="48">
        <f>ROUND('Fit 43%'!J46,0)</f>
        <v>9383</v>
      </c>
      <c r="M12" s="48">
        <f>ROUND('Fit 43%'!K46,0)</f>
        <v>45024</v>
      </c>
      <c r="N12" s="49">
        <f>'Fit 43%'!AB46</f>
        <v>46060</v>
      </c>
    </row>
    <row r="13" spans="1:14" ht="12" customHeight="1">
      <c r="A13" s="73"/>
      <c r="B13" s="46">
        <v>5</v>
      </c>
      <c r="C13" s="47">
        <f>'Fit 43%'!H8</f>
        <v>7520</v>
      </c>
      <c r="D13" s="48">
        <f>ROUND('Fit 43%'!I8,0)</f>
        <v>4763</v>
      </c>
      <c r="E13" s="48">
        <f>ROUND('Fit 43%'!J8,0)</f>
        <v>3234</v>
      </c>
      <c r="F13" s="48">
        <f>ROUND('Fit 43%'!K8,0)</f>
        <v>15517</v>
      </c>
      <c r="G13" s="49">
        <f>'Fit 43%'!AB8</f>
        <v>15930</v>
      </c>
      <c r="H13" s="50"/>
      <c r="I13" s="46">
        <v>44</v>
      </c>
      <c r="J13" s="48">
        <f>ROUND('Fit 43%'!H47,0)</f>
        <v>22430</v>
      </c>
      <c r="K13" s="48">
        <f>ROUND('Fit 43%'!I47,0)</f>
        <v>14208</v>
      </c>
      <c r="L13" s="48">
        <f>ROUND('Fit 43%'!J47,0)</f>
        <v>9645</v>
      </c>
      <c r="M13" s="48">
        <f>ROUND('Fit 43%'!K47,0)</f>
        <v>46283</v>
      </c>
      <c r="N13" s="49">
        <f>'Fit 43%'!AB47</f>
        <v>47330</v>
      </c>
    </row>
    <row r="14" spans="1:14" ht="12" customHeight="1">
      <c r="A14" s="73"/>
      <c r="B14" s="46">
        <v>6</v>
      </c>
      <c r="C14" s="47">
        <f>'Fit 43%'!H9</f>
        <v>7740</v>
      </c>
      <c r="D14" s="48">
        <f>ROUND('Fit 43%'!I9,0)</f>
        <v>4903</v>
      </c>
      <c r="E14" s="48">
        <f>ROUND('Fit 43%'!J9,0)</f>
        <v>3328</v>
      </c>
      <c r="F14" s="48">
        <f>ROUND('Fit 43%'!K9,0)</f>
        <v>15971</v>
      </c>
      <c r="G14" s="49">
        <f>'Fit 43%'!AB9</f>
        <v>16400</v>
      </c>
      <c r="H14" s="50"/>
      <c r="I14" s="46">
        <v>45</v>
      </c>
      <c r="J14" s="48">
        <f>ROUND('Fit 43%'!H48,0)</f>
        <v>23040</v>
      </c>
      <c r="K14" s="48">
        <f>ROUND('Fit 43%'!I48,0)</f>
        <v>14594</v>
      </c>
      <c r="L14" s="48">
        <f>ROUND('Fit 43%'!J48,0)</f>
        <v>9907</v>
      </c>
      <c r="M14" s="48">
        <f>ROUND('Fit 43%'!K48,0)</f>
        <v>47542</v>
      </c>
      <c r="N14" s="49">
        <f>'Fit 43%'!AB48</f>
        <v>48600</v>
      </c>
    </row>
    <row r="15" spans="1:14" ht="12" customHeight="1">
      <c r="A15" s="73"/>
      <c r="B15" s="46">
        <v>7</v>
      </c>
      <c r="C15" s="47">
        <f>'Fit 43%'!H10</f>
        <v>7960</v>
      </c>
      <c r="D15" s="48">
        <f>ROUND('Fit 43%'!I10,0)</f>
        <v>5042</v>
      </c>
      <c r="E15" s="48">
        <f>ROUND('Fit 43%'!J10,0)</f>
        <v>3423</v>
      </c>
      <c r="F15" s="48">
        <f>ROUND('Fit 43%'!K10,0)</f>
        <v>16425</v>
      </c>
      <c r="G15" s="49">
        <f>'Fit 43%'!AB10</f>
        <v>16870</v>
      </c>
      <c r="H15" s="50"/>
      <c r="I15" s="46">
        <v>46</v>
      </c>
      <c r="J15" s="48">
        <f>ROUND('Fit 43%'!H49,0)</f>
        <v>23650</v>
      </c>
      <c r="K15" s="48">
        <f>ROUND('Fit 43%'!I49,0)</f>
        <v>14981</v>
      </c>
      <c r="L15" s="48">
        <f>ROUND('Fit 43%'!J49,0)</f>
        <v>10170</v>
      </c>
      <c r="M15" s="48">
        <f>ROUND('Fit 43%'!K49,0)</f>
        <v>48800</v>
      </c>
      <c r="N15" s="49">
        <f>'Fit 43%'!AB49</f>
        <v>49870</v>
      </c>
    </row>
    <row r="16" spans="1:14" ht="12" customHeight="1">
      <c r="A16" s="73"/>
      <c r="B16" s="46">
        <v>8</v>
      </c>
      <c r="C16" s="47">
        <f>'Fit 43%'!H11</f>
        <v>8200</v>
      </c>
      <c r="D16" s="48">
        <f>ROUND('Fit 43%'!I11,0)</f>
        <v>5194</v>
      </c>
      <c r="E16" s="48">
        <f>ROUND('Fit 43%'!J11,0)</f>
        <v>3526</v>
      </c>
      <c r="F16" s="48">
        <f>ROUND('Fit 43%'!K11,0)</f>
        <v>16920</v>
      </c>
      <c r="G16" s="49">
        <f>'Fit 43%'!AB11</f>
        <v>17380</v>
      </c>
      <c r="H16" s="50"/>
      <c r="I16" s="46">
        <v>47</v>
      </c>
      <c r="J16" s="48">
        <f>ROUND('Fit 43%'!H50,0)</f>
        <v>24300</v>
      </c>
      <c r="K16" s="48">
        <f>ROUND('Fit 43%'!I50,0)</f>
        <v>15393</v>
      </c>
      <c r="L16" s="48">
        <f>ROUND('Fit 43%'!J50,0)</f>
        <v>10449</v>
      </c>
      <c r="M16" s="48">
        <f>ROUND('Fit 43%'!K50,0)</f>
        <v>50142</v>
      </c>
      <c r="N16" s="49">
        <f>'Fit 43%'!AB50</f>
        <v>51230</v>
      </c>
    </row>
    <row r="17" spans="1:14" ht="12" customHeight="1">
      <c r="A17" s="73"/>
      <c r="B17" s="46">
        <v>9</v>
      </c>
      <c r="C17" s="47">
        <f>'Fit 43%'!H12</f>
        <v>8440</v>
      </c>
      <c r="D17" s="48">
        <f>ROUND('Fit 43%'!I12,0)</f>
        <v>5346</v>
      </c>
      <c r="E17" s="48">
        <f>ROUND('Fit 43%'!J12,0)</f>
        <v>3629</v>
      </c>
      <c r="F17" s="48">
        <f>ROUND('Fit 43%'!K12,0)</f>
        <v>17415</v>
      </c>
      <c r="G17" s="49">
        <f>'Fit 43%'!AB12</f>
        <v>17890</v>
      </c>
      <c r="H17" s="50"/>
      <c r="I17" s="46">
        <v>48</v>
      </c>
      <c r="J17" s="48">
        <f>ROUND('Fit 43%'!H51,0)</f>
        <v>24950</v>
      </c>
      <c r="K17" s="48">
        <f>ROUND('Fit 43%'!I51,0)</f>
        <v>15804</v>
      </c>
      <c r="L17" s="48">
        <f>ROUND('Fit 43%'!J51,0)</f>
        <v>10729</v>
      </c>
      <c r="M17" s="48">
        <f>ROUND('Fit 43%'!K51,0)</f>
        <v>51483</v>
      </c>
      <c r="N17" s="49">
        <f>'Fit 43%'!AB51</f>
        <v>52590</v>
      </c>
    </row>
    <row r="18" spans="1:14" ht="12" customHeight="1">
      <c r="A18" s="73"/>
      <c r="B18" s="46">
        <v>10</v>
      </c>
      <c r="C18" s="47">
        <f>'Fit 43%'!H13</f>
        <v>8680</v>
      </c>
      <c r="D18" s="48">
        <f>ROUND('Fit 43%'!I13,0)</f>
        <v>5498</v>
      </c>
      <c r="E18" s="48">
        <f>ROUND('Fit 43%'!J13,0)</f>
        <v>3732</v>
      </c>
      <c r="F18" s="48">
        <f>ROUND('Fit 43%'!K13,0)</f>
        <v>17911</v>
      </c>
      <c r="G18" s="49">
        <f>'Fit 43%'!AB13</f>
        <v>18400</v>
      </c>
      <c r="H18" s="50"/>
      <c r="I18" s="46">
        <v>49</v>
      </c>
      <c r="J18" s="48">
        <f>ROUND('Fit 43%'!H52,0)</f>
        <v>25600</v>
      </c>
      <c r="K18" s="48">
        <f>ROUND('Fit 43%'!I52,0)</f>
        <v>16216</v>
      </c>
      <c r="L18" s="48">
        <f>ROUND('Fit 43%'!J52,0)</f>
        <v>11008</v>
      </c>
      <c r="M18" s="48">
        <f>ROUND('Fit 43%'!K52,0)</f>
        <v>52824</v>
      </c>
      <c r="N18" s="49">
        <f>'Fit 43%'!AB52</f>
        <v>53950</v>
      </c>
    </row>
    <row r="19" spans="1:14" ht="12" customHeight="1">
      <c r="A19" s="73"/>
      <c r="B19" s="46">
        <v>11</v>
      </c>
      <c r="C19" s="47">
        <f>'Fit 43%'!H14</f>
        <v>8940</v>
      </c>
      <c r="D19" s="48">
        <f>ROUND('Fit 43%'!I14,0)</f>
        <v>5663</v>
      </c>
      <c r="E19" s="48">
        <f>ROUND('Fit 43%'!J14,0)</f>
        <v>3844</v>
      </c>
      <c r="F19" s="48">
        <f>ROUND('Fit 43%'!K14,0)</f>
        <v>18447</v>
      </c>
      <c r="G19" s="49">
        <f>'Fit 43%'!AB14</f>
        <v>18950</v>
      </c>
      <c r="H19" s="50"/>
      <c r="I19" s="46">
        <v>50</v>
      </c>
      <c r="J19" s="48">
        <f>ROUND('Fit 43%'!H53,0)</f>
        <v>26300</v>
      </c>
      <c r="K19" s="48">
        <f>ROUND('Fit 43%'!I53,0)</f>
        <v>16659</v>
      </c>
      <c r="L19" s="48">
        <f>ROUND('Fit 43%'!J53,0)</f>
        <v>11309</v>
      </c>
      <c r="M19" s="48">
        <f>ROUND('Fit 43%'!K53,0)</f>
        <v>54268</v>
      </c>
      <c r="N19" s="49">
        <f>'Fit 43%'!AB53</f>
        <v>55410</v>
      </c>
    </row>
    <row r="20" spans="1:14" ht="12" customHeight="1">
      <c r="A20" s="73"/>
      <c r="B20" s="46">
        <v>12</v>
      </c>
      <c r="C20" s="47">
        <f>'Fit 43%'!H15</f>
        <v>9200</v>
      </c>
      <c r="D20" s="48">
        <f>ROUND('Fit 43%'!I15,0)</f>
        <v>5828</v>
      </c>
      <c r="E20" s="48">
        <f>ROUND('Fit 43%'!J15,0)</f>
        <v>3956</v>
      </c>
      <c r="F20" s="48">
        <f>ROUND('Fit 43%'!K15,0)</f>
        <v>18984</v>
      </c>
      <c r="G20" s="49">
        <f>'Fit 43%'!AB15</f>
        <v>19500</v>
      </c>
      <c r="H20" s="50"/>
      <c r="I20" s="46">
        <v>51</v>
      </c>
      <c r="J20" s="48">
        <f>ROUND('Fit 43%'!H54,0)</f>
        <v>27000</v>
      </c>
      <c r="K20" s="48">
        <f>ROUND('Fit 43%'!I54,0)</f>
        <v>17103</v>
      </c>
      <c r="L20" s="48">
        <f>ROUND('Fit 43%'!J54,0)</f>
        <v>11610</v>
      </c>
      <c r="M20" s="48">
        <f>ROUND('Fit 43%'!K54,0)</f>
        <v>55713</v>
      </c>
      <c r="N20" s="49">
        <f>'Fit 43%'!AB54</f>
        <v>56870</v>
      </c>
    </row>
    <row r="21" spans="1:14" ht="12" customHeight="1">
      <c r="A21" s="73"/>
      <c r="B21" s="46">
        <v>13</v>
      </c>
      <c r="C21" s="47">
        <f>'Fit 43%'!H16</f>
        <v>9460</v>
      </c>
      <c r="D21" s="48">
        <f>ROUND('Fit 43%'!I16,0)</f>
        <v>5992</v>
      </c>
      <c r="E21" s="48">
        <f>ROUND('Fit 43%'!J16,0)</f>
        <v>4068</v>
      </c>
      <c r="F21" s="48">
        <f>ROUND('Fit 43%'!K16,0)</f>
        <v>19520</v>
      </c>
      <c r="G21" s="49">
        <f>'Fit 43%'!AB16</f>
        <v>20050</v>
      </c>
      <c r="H21" s="50"/>
      <c r="I21" s="46">
        <v>52</v>
      </c>
      <c r="J21" s="48">
        <f>ROUND('Fit 43%'!H55,0)</f>
        <v>27700</v>
      </c>
      <c r="K21" s="48">
        <f>ROUND('Fit 43%'!I55,0)</f>
        <v>17546</v>
      </c>
      <c r="L21" s="48">
        <f>ROUND('Fit 43%'!J55,0)</f>
        <v>11911</v>
      </c>
      <c r="M21" s="48">
        <f>ROUND('Fit 43%'!K55,0)</f>
        <v>57157</v>
      </c>
      <c r="N21" s="49">
        <f>'Fit 43%'!AB55</f>
        <v>58330</v>
      </c>
    </row>
    <row r="22" spans="1:14" ht="12" customHeight="1">
      <c r="A22" s="73"/>
      <c r="B22" s="46">
        <v>14</v>
      </c>
      <c r="C22" s="47">
        <f>'Fit 43%'!H17</f>
        <v>9740</v>
      </c>
      <c r="D22" s="48">
        <f>ROUND('Fit 43%'!I17,0)</f>
        <v>6170</v>
      </c>
      <c r="E22" s="48">
        <f>ROUND('Fit 43%'!J17,0)</f>
        <v>4188</v>
      </c>
      <c r="F22" s="48">
        <f>ROUND('Fit 43%'!K17,0)</f>
        <v>20098</v>
      </c>
      <c r="G22" s="49">
        <f>'Fit 43%'!AB17</f>
        <v>20640</v>
      </c>
      <c r="H22" s="50"/>
      <c r="I22" s="46">
        <v>53</v>
      </c>
      <c r="J22" s="48">
        <f>ROUND('Fit 43%'!H56,0)</f>
        <v>28450</v>
      </c>
      <c r="K22" s="48">
        <f>ROUND('Fit 43%'!I56,0)</f>
        <v>18021</v>
      </c>
      <c r="L22" s="48">
        <f>ROUND('Fit 43%'!J56,0)</f>
        <v>12234</v>
      </c>
      <c r="M22" s="48">
        <f>ROUND('Fit 43%'!K56,0)</f>
        <v>58705</v>
      </c>
      <c r="N22" s="49">
        <f>'Fit 43%'!AB56</f>
        <v>59890</v>
      </c>
    </row>
    <row r="23" spans="1:14" ht="12" customHeight="1">
      <c r="A23" s="73"/>
      <c r="B23" s="46">
        <v>15</v>
      </c>
      <c r="C23" s="47">
        <f>'Fit 43%'!H18</f>
        <v>10020</v>
      </c>
      <c r="D23" s="48">
        <f>ROUND('Fit 43%'!I18,0)</f>
        <v>6347</v>
      </c>
      <c r="E23" s="48">
        <f>ROUND('Fit 43%'!J18,0)</f>
        <v>4309</v>
      </c>
      <c r="F23" s="48">
        <f>ROUND('Fit 43%'!K18,0)</f>
        <v>20676</v>
      </c>
      <c r="G23" s="49">
        <f>'Fit 43%'!AB18</f>
        <v>21230</v>
      </c>
      <c r="H23" s="50"/>
      <c r="I23" s="46">
        <v>54</v>
      </c>
      <c r="J23" s="48">
        <f>ROUND('Fit 43%'!H57,0)</f>
        <v>29200</v>
      </c>
      <c r="K23" s="48">
        <f>ROUND('Fit 43%'!I57,0)</f>
        <v>18496</v>
      </c>
      <c r="L23" s="48">
        <f>ROUND('Fit 43%'!J57,0)</f>
        <v>12556</v>
      </c>
      <c r="M23" s="48">
        <f>ROUND('Fit 43%'!K57,0)</f>
        <v>60252</v>
      </c>
      <c r="N23" s="49">
        <f>'Fit 43%'!AB57</f>
        <v>61450</v>
      </c>
    </row>
    <row r="24" spans="1:14" ht="12" customHeight="1">
      <c r="A24" s="73"/>
      <c r="B24" s="46">
        <v>16</v>
      </c>
      <c r="C24" s="47">
        <f>'Fit 43%'!H19</f>
        <v>10300</v>
      </c>
      <c r="D24" s="48">
        <f>ROUND('Fit 43%'!I19,0)</f>
        <v>6524</v>
      </c>
      <c r="E24" s="48">
        <f>ROUND('Fit 43%'!J19,0)</f>
        <v>4429</v>
      </c>
      <c r="F24" s="48">
        <f>ROUND('Fit 43%'!K19,0)</f>
        <v>21253</v>
      </c>
      <c r="G24" s="49">
        <f>'Fit 43%'!AB19</f>
        <v>21820</v>
      </c>
      <c r="H24" s="50"/>
      <c r="I24" s="46">
        <v>55</v>
      </c>
      <c r="J24" s="48">
        <f>ROUND('Fit 43%'!H58,0)</f>
        <v>29950</v>
      </c>
      <c r="K24" s="48">
        <f>ROUND('Fit 43%'!I58,0)</f>
        <v>18972</v>
      </c>
      <c r="L24" s="48">
        <f>ROUND('Fit 43%'!J58,0)</f>
        <v>12879</v>
      </c>
      <c r="M24" s="48">
        <f>ROUND('Fit 43%'!K58,0)</f>
        <v>61800</v>
      </c>
      <c r="N24" s="49">
        <f>'Fit 43%'!AB58</f>
        <v>63010</v>
      </c>
    </row>
    <row r="25" spans="1:14" ht="12" customHeight="1">
      <c r="A25" s="73"/>
      <c r="B25" s="46">
        <v>17</v>
      </c>
      <c r="C25" s="47">
        <f>'Fit 43%'!H20</f>
        <v>10600</v>
      </c>
      <c r="D25" s="48">
        <f>ROUND('Fit 43%'!I20,0)</f>
        <v>6714</v>
      </c>
      <c r="E25" s="48">
        <f>ROUND('Fit 43%'!J20,0)</f>
        <v>4558</v>
      </c>
      <c r="F25" s="48">
        <f>ROUND('Fit 43%'!K20,0)</f>
        <v>21872</v>
      </c>
      <c r="G25" s="49">
        <f>'Fit 43%'!AB20</f>
        <v>22460</v>
      </c>
      <c r="H25" s="50"/>
      <c r="I25" s="46">
        <v>56</v>
      </c>
      <c r="J25" s="48">
        <f>ROUND('Fit 43%'!H59,0)</f>
        <v>30750</v>
      </c>
      <c r="K25" s="48">
        <f>ROUND('Fit 43%'!I59,0)</f>
        <v>19478</v>
      </c>
      <c r="L25" s="48">
        <f>ROUND('Fit 43%'!J59,0)</f>
        <v>13223</v>
      </c>
      <c r="M25" s="48">
        <f>ROUND('Fit 43%'!K59,0)</f>
        <v>63451</v>
      </c>
      <c r="N25" s="49">
        <f>'Fit 43%'!AB59</f>
        <v>64670</v>
      </c>
    </row>
    <row r="26" spans="1:14" ht="12" customHeight="1">
      <c r="A26" s="73"/>
      <c r="B26" s="46">
        <v>18</v>
      </c>
      <c r="C26" s="47">
        <f>'Fit 43%'!H21</f>
        <v>10900</v>
      </c>
      <c r="D26" s="48">
        <f>ROUND('Fit 43%'!I21,0)</f>
        <v>6904</v>
      </c>
      <c r="E26" s="48">
        <f>ROUND('Fit 43%'!J21,0)</f>
        <v>4687</v>
      </c>
      <c r="F26" s="48">
        <f>ROUND('Fit 43%'!K21,0)</f>
        <v>22491</v>
      </c>
      <c r="G26" s="49">
        <f>'Fit 43%'!AB21</f>
        <v>23100</v>
      </c>
      <c r="H26" s="50"/>
      <c r="I26" s="46">
        <v>57</v>
      </c>
      <c r="J26" s="48">
        <f>ROUND('Fit 43%'!H60,0)</f>
        <v>31550</v>
      </c>
      <c r="K26" s="48">
        <f>ROUND('Fit 43%'!I60,0)</f>
        <v>19985</v>
      </c>
      <c r="L26" s="48">
        <f>ROUND('Fit 43%'!J60,0)</f>
        <v>13567</v>
      </c>
      <c r="M26" s="48">
        <f>ROUND('Fit 43%'!K60,0)</f>
        <v>65102</v>
      </c>
      <c r="N26" s="49">
        <f>'Fit 43%'!AB60</f>
        <v>66330</v>
      </c>
    </row>
    <row r="27" spans="1:14" ht="12" customHeight="1">
      <c r="A27" s="73"/>
      <c r="B27" s="46">
        <v>19</v>
      </c>
      <c r="C27" s="47">
        <f>'Fit 43%'!H22</f>
        <v>11200</v>
      </c>
      <c r="D27" s="48">
        <f>ROUND('Fit 43%'!I22,0)</f>
        <v>7095</v>
      </c>
      <c r="E27" s="48">
        <f>ROUND('Fit 43%'!J22,0)</f>
        <v>4816</v>
      </c>
      <c r="F27" s="48">
        <f>ROUND('Fit 43%'!K22,0)</f>
        <v>23111</v>
      </c>
      <c r="G27" s="49">
        <f>'Fit 43%'!AB22</f>
        <v>23740</v>
      </c>
      <c r="H27" s="50"/>
      <c r="I27" s="46">
        <v>58</v>
      </c>
      <c r="J27" s="48">
        <f>ROUND('Fit 43%'!H61,0)</f>
        <v>32350</v>
      </c>
      <c r="K27" s="48">
        <f>ROUND('Fit 43%'!I61,0)</f>
        <v>20492</v>
      </c>
      <c r="L27" s="48">
        <f>ROUND('Fit 43%'!J61,0)</f>
        <v>13911</v>
      </c>
      <c r="M27" s="48">
        <f>ROUND('Fit 43%'!K61,0)</f>
        <v>66752</v>
      </c>
      <c r="N27" s="49">
        <f>'Fit 43%'!AB61</f>
        <v>67990</v>
      </c>
    </row>
    <row r="28" spans="1:14" ht="12" customHeight="1">
      <c r="A28" s="73"/>
      <c r="B28" s="46">
        <v>20</v>
      </c>
      <c r="C28" s="47">
        <f>'Fit 43%'!H23</f>
        <v>11530</v>
      </c>
      <c r="D28" s="48">
        <f>ROUND('Fit 43%'!I23,0)</f>
        <v>7304</v>
      </c>
      <c r="E28" s="48">
        <f>ROUND('Fit 43%'!J23,0)</f>
        <v>4958</v>
      </c>
      <c r="F28" s="48">
        <f>ROUND('Fit 43%'!K23,0)</f>
        <v>23791</v>
      </c>
      <c r="G28" s="49">
        <f>'Fit 43%'!AB23</f>
        <v>24440</v>
      </c>
      <c r="H28" s="50"/>
      <c r="I28" s="46">
        <v>59</v>
      </c>
      <c r="J28" s="48">
        <f>ROUND('Fit 43%'!H62,0)</f>
        <v>33200</v>
      </c>
      <c r="K28" s="48">
        <f>ROUND('Fit 43%'!I62,0)</f>
        <v>21030</v>
      </c>
      <c r="L28" s="48">
        <f>ROUND('Fit 43%'!J62,0)</f>
        <v>14276</v>
      </c>
      <c r="M28" s="48">
        <f>ROUND('Fit 43%'!K62,0)</f>
        <v>68506</v>
      </c>
      <c r="N28" s="49">
        <f>'Fit 43%'!AB62</f>
        <v>69750</v>
      </c>
    </row>
    <row r="29" spans="1:14" ht="12" customHeight="1">
      <c r="A29" s="73"/>
      <c r="B29" s="46">
        <v>21</v>
      </c>
      <c r="C29" s="47">
        <f>'Fit 43%'!H24</f>
        <v>11860</v>
      </c>
      <c r="D29" s="48">
        <f>ROUND('Fit 43%'!I24,0)</f>
        <v>7513</v>
      </c>
      <c r="E29" s="48">
        <f>ROUND('Fit 43%'!J24,0)</f>
        <v>5100</v>
      </c>
      <c r="F29" s="48">
        <f>ROUND('Fit 43%'!K24,0)</f>
        <v>24472</v>
      </c>
      <c r="G29" s="49">
        <f>'Fit 43%'!AB24</f>
        <v>25140</v>
      </c>
      <c r="H29" s="50"/>
      <c r="I29" s="46">
        <v>60</v>
      </c>
      <c r="J29" s="48">
        <f>ROUND('Fit 43%'!H63,0)</f>
        <v>34050</v>
      </c>
      <c r="K29" s="48">
        <f>ROUND('Fit 43%'!I63,0)</f>
        <v>21569</v>
      </c>
      <c r="L29" s="48">
        <f>ROUND('Fit 43%'!J63,0)</f>
        <v>14642</v>
      </c>
      <c r="M29" s="48">
        <f>ROUND('Fit 43%'!K63,0)</f>
        <v>70260</v>
      </c>
      <c r="N29" s="49">
        <f>'Fit 43%'!AB63</f>
        <v>71510</v>
      </c>
    </row>
    <row r="30" spans="1:14" ht="12" customHeight="1">
      <c r="A30" s="73"/>
      <c r="B30" s="46">
        <v>22</v>
      </c>
      <c r="C30" s="47">
        <f>'Fit 43%'!H25</f>
        <v>12190</v>
      </c>
      <c r="D30" s="48">
        <f>ROUND('Fit 43%'!I25,0)</f>
        <v>7722</v>
      </c>
      <c r="E30" s="48">
        <f>ROUND('Fit 43%'!J25,0)</f>
        <v>5242</v>
      </c>
      <c r="F30" s="48">
        <f>ROUND('Fit 43%'!K25,0)</f>
        <v>25153</v>
      </c>
      <c r="G30" s="49">
        <f>'Fit 43%'!AB25</f>
        <v>25840</v>
      </c>
      <c r="H30" s="50"/>
      <c r="I30" s="46">
        <v>61</v>
      </c>
      <c r="J30" s="48">
        <f>ROUND('Fit 43%'!H64,0)</f>
        <v>34900</v>
      </c>
      <c r="K30" s="48">
        <f>ROUND('Fit 43%'!I64,0)</f>
        <v>22107</v>
      </c>
      <c r="L30" s="48">
        <f>ROUND('Fit 43%'!J64,0)</f>
        <v>15007</v>
      </c>
      <c r="M30" s="48">
        <f>ROUND('Fit 43%'!K64,0)</f>
        <v>72014</v>
      </c>
      <c r="N30" s="49">
        <f>'Fit 43%'!AB64</f>
        <v>73270</v>
      </c>
    </row>
    <row r="31" spans="1:14" ht="12" customHeight="1">
      <c r="A31" s="73"/>
      <c r="B31" s="46">
        <v>23</v>
      </c>
      <c r="C31" s="47">
        <f>'Fit 43%'!H26</f>
        <v>12550</v>
      </c>
      <c r="D31" s="48">
        <f>ROUND('Fit 43%'!I26,0)</f>
        <v>7950</v>
      </c>
      <c r="E31" s="48">
        <f>ROUND('Fit 43%'!J26,0)</f>
        <v>5397</v>
      </c>
      <c r="F31" s="48">
        <f>ROUND('Fit 43%'!K26,0)</f>
        <v>25896</v>
      </c>
      <c r="G31" s="49">
        <f>'Fit 43%'!AB26</f>
        <v>26600</v>
      </c>
      <c r="H31" s="50"/>
      <c r="I31" s="46">
        <v>62</v>
      </c>
      <c r="J31" s="48">
        <f>ROUND('Fit 43%'!H65,0)</f>
        <v>35800</v>
      </c>
      <c r="K31" s="48">
        <f>ROUND('Fit 43%'!I65,0)</f>
        <v>22677</v>
      </c>
      <c r="L31" s="48">
        <f>ROUND('Fit 43%'!J65,0)</f>
        <v>15394</v>
      </c>
      <c r="M31" s="48">
        <f>ROUND('Fit 43%'!K65,0)</f>
        <v>73871</v>
      </c>
      <c r="N31" s="49">
        <f>'Fit 43%'!AB65</f>
        <v>75150</v>
      </c>
    </row>
    <row r="32" spans="1:14" ht="12" customHeight="1">
      <c r="A32" s="73"/>
      <c r="B32" s="46">
        <v>24</v>
      </c>
      <c r="C32" s="47">
        <f>'Fit 43%'!H27</f>
        <v>12910</v>
      </c>
      <c r="D32" s="48">
        <f>ROUND('Fit 43%'!I27,0)</f>
        <v>8178</v>
      </c>
      <c r="E32" s="48">
        <f>ROUND('Fit 43%'!J27,0)</f>
        <v>5551</v>
      </c>
      <c r="F32" s="48">
        <f>ROUND('Fit 43%'!K27,0)</f>
        <v>26639</v>
      </c>
      <c r="G32" s="49">
        <f>'Fit 43%'!AB27</f>
        <v>27360</v>
      </c>
      <c r="H32" s="50"/>
      <c r="I32" s="46">
        <v>63</v>
      </c>
      <c r="J32" s="48">
        <f>ROUND('Fit 43%'!H66,0)</f>
        <v>36700</v>
      </c>
      <c r="K32" s="48">
        <f>ROUND('Fit 43%'!I66,0)</f>
        <v>23247</v>
      </c>
      <c r="L32" s="48">
        <f>ROUND('Fit 43%'!J66,0)</f>
        <v>15781</v>
      </c>
      <c r="M32" s="48">
        <f>ROUND('Fit 43%'!K66,0)</f>
        <v>75728</v>
      </c>
      <c r="N32" s="49">
        <f>'Fit 43%'!AB66</f>
        <v>77030</v>
      </c>
    </row>
    <row r="33" spans="1:14" ht="12" customHeight="1">
      <c r="A33" s="73"/>
      <c r="B33" s="46">
        <v>25</v>
      </c>
      <c r="C33" s="47">
        <f>'Fit 43%'!H28</f>
        <v>13270</v>
      </c>
      <c r="D33" s="48">
        <f>ROUND('Fit 43%'!I28,0)</f>
        <v>8406</v>
      </c>
      <c r="E33" s="48">
        <f>ROUND('Fit 43%'!J28,0)</f>
        <v>5706</v>
      </c>
      <c r="F33" s="48">
        <f>ROUND('Fit 43%'!K28,0)</f>
        <v>27382</v>
      </c>
      <c r="G33" s="49">
        <f>'Fit 43%'!AB28</f>
        <v>28120</v>
      </c>
      <c r="H33" s="50"/>
      <c r="I33" s="46">
        <v>64</v>
      </c>
      <c r="J33" s="48">
        <f>ROUND('Fit 43%'!H67,0)</f>
        <v>37600</v>
      </c>
      <c r="K33" s="48">
        <f>ROUND('Fit 43%'!I67,0)</f>
        <v>23817</v>
      </c>
      <c r="L33" s="48">
        <f>ROUND('Fit 43%'!J67,0)</f>
        <v>16168</v>
      </c>
      <c r="M33" s="48">
        <f>ROUND('Fit 43%'!K67,0)</f>
        <v>77585</v>
      </c>
      <c r="N33" s="49">
        <f>'Fit 43%'!AB67</f>
        <v>78910</v>
      </c>
    </row>
    <row r="34" spans="1:14" ht="12" customHeight="1">
      <c r="A34" s="73"/>
      <c r="B34" s="46">
        <v>26</v>
      </c>
      <c r="C34" s="47">
        <f>'Fit 43%'!H29</f>
        <v>13660</v>
      </c>
      <c r="D34" s="48">
        <f>ROUND('Fit 43%'!I29,0)</f>
        <v>8653</v>
      </c>
      <c r="E34" s="48">
        <f>ROUND('Fit 43%'!J29,0)</f>
        <v>5874</v>
      </c>
      <c r="F34" s="48">
        <f>ROUND('Fit 43%'!K29,0)</f>
        <v>28187</v>
      </c>
      <c r="G34" s="49">
        <f>'Fit 43%'!AB29</f>
        <v>28940</v>
      </c>
      <c r="H34" s="50"/>
      <c r="I34" s="46">
        <v>65</v>
      </c>
      <c r="J34" s="48">
        <f>ROUND('Fit 43%'!H68,0)</f>
        <v>38570</v>
      </c>
      <c r="K34" s="48">
        <f>ROUND('Fit 43%'!I68,0)</f>
        <v>24432</v>
      </c>
      <c r="L34" s="48">
        <f>ROUND('Fit 43%'!J68,0)</f>
        <v>16585</v>
      </c>
      <c r="M34" s="48">
        <f>ROUND('Fit 43%'!K68,0)</f>
        <v>79587</v>
      </c>
      <c r="N34" s="49">
        <f>'Fit 43%'!AB68</f>
        <v>80930</v>
      </c>
    </row>
    <row r="35" spans="1:14" ht="12" customHeight="1">
      <c r="A35" s="73"/>
      <c r="B35" s="46">
        <v>27</v>
      </c>
      <c r="C35" s="47">
        <f>'Fit 43%'!H30</f>
        <v>14050</v>
      </c>
      <c r="D35" s="48">
        <f>ROUND('Fit 43%'!I30,0)</f>
        <v>8900</v>
      </c>
      <c r="E35" s="48">
        <f>ROUND('Fit 43%'!J30,0)</f>
        <v>6042</v>
      </c>
      <c r="F35" s="48">
        <f>ROUND('Fit 43%'!K30,0)</f>
        <v>28991</v>
      </c>
      <c r="G35" s="49">
        <f>'Fit 43%'!AB30</f>
        <v>29760</v>
      </c>
      <c r="H35" s="50"/>
      <c r="I35" s="46">
        <v>66</v>
      </c>
      <c r="J35" s="48">
        <f>ROUND('Fit 43%'!H69,0)</f>
        <v>39540</v>
      </c>
      <c r="K35" s="48">
        <f>ROUND('Fit 43%'!I69,0)</f>
        <v>25046</v>
      </c>
      <c r="L35" s="48">
        <f>ROUND('Fit 43%'!J69,0)</f>
        <v>17002</v>
      </c>
      <c r="M35" s="48">
        <f>ROUND('Fit 43%'!K69,0)</f>
        <v>81588</v>
      </c>
      <c r="N35" s="49">
        <f>'Fit 43%'!AB69</f>
        <v>82950</v>
      </c>
    </row>
    <row r="36" spans="1:14" ht="12" customHeight="1">
      <c r="A36" s="73"/>
      <c r="B36" s="46">
        <v>28</v>
      </c>
      <c r="C36" s="47">
        <f>'Fit 43%'!H31</f>
        <v>14440</v>
      </c>
      <c r="D36" s="48">
        <f>ROUND('Fit 43%'!I31,0)</f>
        <v>9147</v>
      </c>
      <c r="E36" s="48">
        <f>ROUND('Fit 43%'!J31,0)</f>
        <v>6209</v>
      </c>
      <c r="F36" s="48">
        <f>ROUND('Fit 43%'!K31,0)</f>
        <v>29796</v>
      </c>
      <c r="G36" s="49">
        <f>'Fit 43%'!AB31</f>
        <v>30580</v>
      </c>
      <c r="H36" s="50"/>
      <c r="I36" s="46">
        <v>67</v>
      </c>
      <c r="J36" s="48">
        <f>ROUND('Fit 43%'!H70,0)</f>
        <v>40510</v>
      </c>
      <c r="K36" s="48">
        <f>ROUND('Fit 43%'!I70,0)</f>
        <v>25661</v>
      </c>
      <c r="L36" s="48">
        <f>ROUND('Fit 43%'!J70,0)</f>
        <v>17419</v>
      </c>
      <c r="M36" s="48">
        <f>ROUND('Fit 43%'!K70,0)</f>
        <v>83590</v>
      </c>
      <c r="N36" s="49">
        <f>'Fit 43%'!AB70</f>
        <v>84970</v>
      </c>
    </row>
    <row r="37" spans="1:14" ht="12" customHeight="1">
      <c r="A37" s="73"/>
      <c r="B37" s="46">
        <v>29</v>
      </c>
      <c r="C37" s="47">
        <f>'Fit 43%'!H32</f>
        <v>14860</v>
      </c>
      <c r="D37" s="48">
        <f>ROUND('Fit 43%'!I32,0)</f>
        <v>9413</v>
      </c>
      <c r="E37" s="48">
        <f>ROUND('Fit 43%'!J32,0)</f>
        <v>6390</v>
      </c>
      <c r="F37" s="48">
        <f>ROUND('Fit 43%'!K32,0)</f>
        <v>30663</v>
      </c>
      <c r="G37" s="49">
        <f>'Fit 43%'!AB32</f>
        <v>31460</v>
      </c>
      <c r="H37" s="50"/>
      <c r="I37" s="46">
        <v>68</v>
      </c>
      <c r="J37" s="48">
        <f>ROUND('Fit 43%'!H71,0)</f>
        <v>41550</v>
      </c>
      <c r="K37" s="48">
        <f>ROUND('Fit 43%'!I71,0)</f>
        <v>26319</v>
      </c>
      <c r="L37" s="48">
        <f>ROUND('Fit 43%'!J71,0)</f>
        <v>17867</v>
      </c>
      <c r="M37" s="48">
        <f>ROUND('Fit 43%'!K71,0)</f>
        <v>85736</v>
      </c>
      <c r="N37" s="49">
        <f>'Fit 43%'!AB71</f>
        <v>87130</v>
      </c>
    </row>
    <row r="38" spans="1:14" ht="12" customHeight="1">
      <c r="A38" s="73"/>
      <c r="B38" s="46">
        <v>30</v>
      </c>
      <c r="C38" s="47">
        <f>'Fit 43%'!H33</f>
        <v>15280</v>
      </c>
      <c r="D38" s="48">
        <f>ROUND('Fit 43%'!I33,0)</f>
        <v>9679</v>
      </c>
      <c r="E38" s="48">
        <f>ROUND('Fit 43%'!J33,0)</f>
        <v>6570</v>
      </c>
      <c r="F38" s="48">
        <f>ROUND('Fit 43%'!K33,0)</f>
        <v>31529</v>
      </c>
      <c r="G38" s="49">
        <f>'Fit 43%'!AB33</f>
        <v>32340</v>
      </c>
      <c r="H38" s="50"/>
      <c r="I38" s="46">
        <v>69</v>
      </c>
      <c r="J38" s="48">
        <f>ROUND('Fit 43%'!H72,0)</f>
        <v>42590</v>
      </c>
      <c r="K38" s="48">
        <f>ROUND('Fit 43%'!I72,0)</f>
        <v>26978</v>
      </c>
      <c r="L38" s="48">
        <f>ROUND('Fit 43%'!J72,0)</f>
        <v>18314</v>
      </c>
      <c r="M38" s="48">
        <f>ROUND('Fit 43%'!K72,0)</f>
        <v>87882</v>
      </c>
      <c r="N38" s="49">
        <f>'Fit 43%'!AB72</f>
        <v>89290</v>
      </c>
    </row>
    <row r="39" spans="1:14" ht="12" customHeight="1">
      <c r="A39" s="73"/>
      <c r="B39" s="46">
        <v>31</v>
      </c>
      <c r="C39" s="47">
        <f>'Fit 43%'!H34</f>
        <v>15700</v>
      </c>
      <c r="D39" s="48">
        <f>ROUND('Fit 43%'!I34,0)</f>
        <v>9945</v>
      </c>
      <c r="E39" s="48">
        <f>ROUND('Fit 43%'!J34,0)</f>
        <v>6751</v>
      </c>
      <c r="F39" s="48">
        <f>ROUND('Fit 43%'!K34,0)</f>
        <v>32396</v>
      </c>
      <c r="G39" s="49">
        <f>'Fit 43%'!AB34</f>
        <v>33220</v>
      </c>
      <c r="H39" s="50"/>
      <c r="I39" s="46">
        <v>70</v>
      </c>
      <c r="J39" s="48">
        <f>ROUND('Fit 43%'!H73,0)</f>
        <v>43630</v>
      </c>
      <c r="K39" s="48">
        <f>ROUND('Fit 43%'!I73,0)</f>
        <v>27637</v>
      </c>
      <c r="L39" s="48">
        <f>ROUND('Fit 43%'!J73,0)</f>
        <v>18761</v>
      </c>
      <c r="M39" s="48">
        <f>ROUND('Fit 43%'!K73,0)</f>
        <v>90028</v>
      </c>
      <c r="N39" s="49">
        <f>'Fit 43%'!AB73</f>
        <v>91450</v>
      </c>
    </row>
    <row r="40" spans="1:14" ht="12" customHeight="1">
      <c r="A40" s="73"/>
      <c r="B40" s="46">
        <v>32</v>
      </c>
      <c r="C40" s="47">
        <f>'Fit 43%'!H35</f>
        <v>16150</v>
      </c>
      <c r="D40" s="48">
        <f>ROUND('Fit 43%'!I35,0)</f>
        <v>10230</v>
      </c>
      <c r="E40" s="48">
        <f>ROUND('Fit 43%'!J35,0)</f>
        <v>6945</v>
      </c>
      <c r="F40" s="48">
        <f>ROUND('Fit 43%'!K35,0)</f>
        <v>33325</v>
      </c>
      <c r="G40" s="49">
        <f>'Fit 43%'!AB35</f>
        <v>34170</v>
      </c>
      <c r="H40" s="50"/>
      <c r="I40" s="46">
        <v>71</v>
      </c>
      <c r="J40" s="48">
        <f>ROUND('Fit 43%'!H74,0)</f>
        <v>44740</v>
      </c>
      <c r="K40" s="48">
        <f>ROUND('Fit 43%'!I74,0)</f>
        <v>28340</v>
      </c>
      <c r="L40" s="48">
        <f>ROUND('Fit 43%'!J74,0)</f>
        <v>19238</v>
      </c>
      <c r="M40" s="48">
        <f>ROUND('Fit 43%'!K74,0)</f>
        <v>92318</v>
      </c>
      <c r="N40" s="49">
        <f>'Fit 43%'!AB74</f>
        <v>93780</v>
      </c>
    </row>
    <row r="41" spans="1:14" ht="12" customHeight="1">
      <c r="A41" s="73"/>
      <c r="B41" s="46">
        <v>33</v>
      </c>
      <c r="C41" s="47">
        <f>'Fit 43%'!H36</f>
        <v>16600</v>
      </c>
      <c r="D41" s="48">
        <f>ROUND('Fit 43%'!I36,0)</f>
        <v>10515</v>
      </c>
      <c r="E41" s="48">
        <f>ROUND('Fit 43%'!J36,0)</f>
        <v>7138</v>
      </c>
      <c r="F41" s="48">
        <f>ROUND('Fit 43%'!K36,0)</f>
        <v>34253</v>
      </c>
      <c r="G41" s="49">
        <f>'Fit 43%'!AB36</f>
        <v>35120</v>
      </c>
      <c r="H41" s="50"/>
      <c r="I41" s="46">
        <v>72</v>
      </c>
      <c r="J41" s="48">
        <f>ROUND('Fit 43%'!H75,0)</f>
        <v>45850</v>
      </c>
      <c r="K41" s="48">
        <f>ROUND('Fit 43%'!I75,0)</f>
        <v>29043</v>
      </c>
      <c r="L41" s="48">
        <f>ROUND('Fit 43%'!J75,0)</f>
        <v>19716</v>
      </c>
      <c r="M41" s="48">
        <f>ROUND('Fit 43%'!K75,0)</f>
        <v>94609</v>
      </c>
      <c r="N41" s="49">
        <f>'Fit 43%'!AB75</f>
        <v>96110</v>
      </c>
    </row>
    <row r="42" spans="1:14" ht="12" customHeight="1">
      <c r="A42" s="73"/>
      <c r="B42" s="46">
        <v>34</v>
      </c>
      <c r="C42" s="47">
        <f>'Fit 43%'!H37</f>
        <v>17050</v>
      </c>
      <c r="D42" s="48">
        <f>ROUND('Fit 43%'!I37,0)</f>
        <v>10800</v>
      </c>
      <c r="E42" s="48">
        <f>ROUND('Fit 43%'!J37,0)</f>
        <v>7332</v>
      </c>
      <c r="F42" s="48">
        <f>ROUND('Fit 43%'!K37,0)</f>
        <v>35182</v>
      </c>
      <c r="G42" s="49">
        <f>'Fit 43%'!AB37</f>
        <v>36070</v>
      </c>
      <c r="H42" s="50"/>
      <c r="I42" s="46">
        <v>73</v>
      </c>
      <c r="J42" s="48">
        <f>ROUND('Fit 43%'!H76,0)</f>
        <v>46960</v>
      </c>
      <c r="K42" s="48">
        <f>ROUND('Fit 43%'!I76,0)</f>
        <v>29746</v>
      </c>
      <c r="L42" s="48">
        <f>ROUND('Fit 43%'!J76,0)</f>
        <v>20193</v>
      </c>
      <c r="M42" s="48">
        <f>ROUND('Fit 43%'!K76,0)</f>
        <v>96899</v>
      </c>
      <c r="N42" s="49">
        <f>'Fit 43%'!AB76</f>
        <v>98440</v>
      </c>
    </row>
    <row r="43" spans="1:14" ht="12" customHeight="1">
      <c r="A43" s="73"/>
      <c r="B43" s="46">
        <v>35</v>
      </c>
      <c r="C43" s="47">
        <f>'Fit 43%'!H38</f>
        <v>17540</v>
      </c>
      <c r="D43" s="48">
        <f>ROUND('Fit 43%'!I38,0)</f>
        <v>11111</v>
      </c>
      <c r="E43" s="48">
        <f>ROUND('Fit 43%'!J38,0)</f>
        <v>7542</v>
      </c>
      <c r="F43" s="48">
        <f>ROUND('Fit 43%'!K38,0)</f>
        <v>36193</v>
      </c>
      <c r="G43" s="49">
        <f>'Fit 43%'!AB38</f>
        <v>37100</v>
      </c>
      <c r="H43" s="50"/>
      <c r="I43" s="46">
        <v>74</v>
      </c>
      <c r="J43" s="48">
        <f>ROUND('Fit 43%'!H77,0)</f>
        <v>48160</v>
      </c>
      <c r="K43" s="48">
        <f>ROUND('Fit 43%'!I77,0)</f>
        <v>30506</v>
      </c>
      <c r="L43" s="48">
        <f>ROUND('Fit 43%'!J77,0)</f>
        <v>20709</v>
      </c>
      <c r="M43" s="48">
        <f>ROUND('Fit 43%'!K77,0)</f>
        <v>99375</v>
      </c>
      <c r="N43" s="49">
        <f>'Fit 43%'!AB77</f>
        <v>100770</v>
      </c>
    </row>
    <row r="44" spans="1:14" ht="12" customHeight="1">
      <c r="A44" s="73"/>
      <c r="B44" s="46">
        <v>36</v>
      </c>
      <c r="C44" s="47">
        <f>'Fit 43%'!H39</f>
        <v>18030</v>
      </c>
      <c r="D44" s="48">
        <f>ROUND('Fit 43%'!I39,0)</f>
        <v>11421</v>
      </c>
      <c r="E44" s="48">
        <f>ROUND('Fit 43%'!J39,0)</f>
        <v>7753</v>
      </c>
      <c r="F44" s="48">
        <f>ROUND('Fit 43%'!K39,0)</f>
        <v>37204</v>
      </c>
      <c r="G44" s="49">
        <f>'Fit 43%'!AB39</f>
        <v>38130</v>
      </c>
      <c r="H44" s="50"/>
      <c r="I44" s="46">
        <v>75</v>
      </c>
      <c r="J44" s="48">
        <f>ROUND('Fit 43%'!H78,0)</f>
        <v>49360</v>
      </c>
      <c r="K44" s="48">
        <f>ROUND('Fit 43%'!I78,0)</f>
        <v>31267</v>
      </c>
      <c r="L44" s="48">
        <f>ROUND('Fit 43%'!J78,0)</f>
        <v>21225</v>
      </c>
      <c r="M44" s="48">
        <f>ROUND('Fit 43%'!K78,0)</f>
        <v>101851</v>
      </c>
      <c r="N44" s="49">
        <f>'Fit 43%'!AB78</f>
        <v>103290</v>
      </c>
    </row>
    <row r="45" spans="1:14" ht="12" customHeight="1">
      <c r="A45" s="73"/>
      <c r="B45" s="46">
        <v>37</v>
      </c>
      <c r="C45" s="47">
        <f>'Fit 43%'!H40</f>
        <v>18520</v>
      </c>
      <c r="D45" s="48">
        <f>ROUND('Fit 43%'!I40,0)</f>
        <v>11731</v>
      </c>
      <c r="E45" s="48">
        <f>ROUND('Fit 43%'!J40,0)</f>
        <v>7964</v>
      </c>
      <c r="F45" s="48">
        <f>ROUND('Fit 43%'!K40,0)</f>
        <v>38215</v>
      </c>
      <c r="G45" s="49">
        <f>'Fit 43%'!AB40</f>
        <v>39160</v>
      </c>
      <c r="H45" s="50"/>
      <c r="I45" s="46">
        <v>76</v>
      </c>
      <c r="J45" s="48">
        <f>ROUND('Fit 43%'!H79,0)</f>
        <v>50560</v>
      </c>
      <c r="K45" s="48">
        <f>ROUND('Fit 43%'!I79,0)</f>
        <v>32027</v>
      </c>
      <c r="L45" s="48">
        <f>ROUND('Fit 43%'!J79,0)</f>
        <v>21741</v>
      </c>
      <c r="M45" s="48">
        <f>ROUND('Fit 43%'!K79,0)</f>
        <v>104328</v>
      </c>
      <c r="N45" s="49">
        <f>'Fit 43%'!AB79</f>
        <v>105810</v>
      </c>
    </row>
    <row r="46" spans="1:14" ht="12" customHeight="1">
      <c r="A46" s="73"/>
      <c r="B46" s="46">
        <v>38</v>
      </c>
      <c r="C46" s="47">
        <f>'Fit 43%'!H41</f>
        <v>19050</v>
      </c>
      <c r="D46" s="48">
        <f>ROUND('Fit 43%'!I41,0)</f>
        <v>12067</v>
      </c>
      <c r="E46" s="48">
        <f>ROUND('Fit 43%'!J41,0)</f>
        <v>8192</v>
      </c>
      <c r="F46" s="48">
        <f>ROUND('Fit 43%'!K41,0)</f>
        <v>39309</v>
      </c>
      <c r="G46" s="49">
        <f>'Fit 43%'!AB41</f>
        <v>40270</v>
      </c>
      <c r="H46" s="50"/>
      <c r="I46" s="46">
        <v>77</v>
      </c>
      <c r="J46" s="48">
        <f>ROUND('Fit 43%'!H80,0)</f>
        <v>51760</v>
      </c>
      <c r="K46" s="48">
        <f>ROUND('Fit 43%'!I80,0)</f>
        <v>32787</v>
      </c>
      <c r="L46" s="48">
        <f>ROUND('Fit 43%'!J80,0)</f>
        <v>22257</v>
      </c>
      <c r="M46" s="48">
        <f>ROUND('Fit 43%'!K80,0)</f>
        <v>106804</v>
      </c>
      <c r="N46" s="49">
        <f>'Fit 43%'!AB80</f>
        <v>108330</v>
      </c>
    </row>
    <row r="47" spans="1:14" ht="12" customHeight="1">
      <c r="A47" s="74"/>
      <c r="B47" s="51">
        <v>39</v>
      </c>
      <c r="C47" s="52">
        <f>'Fit 43%'!H42</f>
        <v>19580</v>
      </c>
      <c r="D47" s="53">
        <f>ROUND('Fit 43%'!I42,0)</f>
        <v>12403</v>
      </c>
      <c r="E47" s="53">
        <f>ROUND('Fit 43%'!J42,0)</f>
        <v>8419</v>
      </c>
      <c r="F47" s="53">
        <f>ROUND('Fit 43%'!K42,0)</f>
        <v>40402</v>
      </c>
      <c r="G47" s="54">
        <f>'Fit 43%'!AB42</f>
        <v>41380</v>
      </c>
      <c r="H47" s="50"/>
      <c r="I47" s="51"/>
      <c r="J47" s="53"/>
      <c r="K47" s="53"/>
      <c r="L47" s="53"/>
      <c r="M47" s="53"/>
      <c r="N47" s="54"/>
    </row>
    <row r="48" spans="1:14" ht="5.25" customHeight="1">
      <c r="A48" s="3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6.5" customHeight="1">
      <c r="A49" s="71" t="s">
        <v>139</v>
      </c>
      <c r="B49" s="71"/>
      <c r="C49" s="71"/>
      <c r="D49" s="71"/>
      <c r="E49" s="71"/>
      <c r="F49" s="71"/>
      <c r="G49" s="71"/>
      <c r="H49" s="55"/>
      <c r="I49" s="55"/>
      <c r="J49" s="27"/>
      <c r="K49" s="69" t="s">
        <v>80</v>
      </c>
      <c r="L49" s="69"/>
      <c r="M49" s="69"/>
      <c r="N49" s="69"/>
    </row>
    <row r="50" spans="1:14" ht="16.5" customHeight="1">
      <c r="A50" s="71"/>
      <c r="B50" s="71"/>
      <c r="C50" s="71"/>
      <c r="D50" s="71"/>
      <c r="E50" s="71"/>
      <c r="F50" s="71"/>
      <c r="G50" s="71"/>
      <c r="H50" s="55"/>
      <c r="I50" s="55"/>
      <c r="J50" s="27"/>
      <c r="K50" s="70" t="str">
        <f>VLOOKUP(E1,A73:E128,2,FALSE)</f>
        <v>ADDANKI</v>
      </c>
      <c r="L50" s="70"/>
      <c r="M50" s="70"/>
      <c r="N50" s="70"/>
    </row>
    <row r="73" spans="1:5" ht="18">
      <c r="A73" s="25" t="s">
        <v>19</v>
      </c>
      <c r="B73" s="41" t="s">
        <v>81</v>
      </c>
      <c r="C73" s="41"/>
      <c r="D73" s="41"/>
      <c r="E73" s="41"/>
    </row>
    <row r="74" spans="1:5" ht="18">
      <c r="A74" s="25" t="s">
        <v>20</v>
      </c>
      <c r="B74" s="41" t="s">
        <v>82</v>
      </c>
      <c r="C74" s="41"/>
      <c r="D74" s="41"/>
      <c r="E74" s="41"/>
    </row>
    <row r="75" spans="1:5" ht="18">
      <c r="A75" s="25" t="s">
        <v>21</v>
      </c>
      <c r="B75" s="41" t="s">
        <v>83</v>
      </c>
      <c r="C75" s="41"/>
      <c r="D75" s="41"/>
      <c r="E75" s="41"/>
    </row>
    <row r="76" spans="1:5" ht="18">
      <c r="A76" s="25" t="s">
        <v>22</v>
      </c>
      <c r="B76" s="41" t="s">
        <v>84</v>
      </c>
      <c r="C76" s="41"/>
      <c r="D76" s="41"/>
      <c r="E76" s="41"/>
    </row>
    <row r="77" spans="1:5" ht="18">
      <c r="A77" s="25" t="s">
        <v>23</v>
      </c>
      <c r="B77" s="41" t="s">
        <v>85</v>
      </c>
      <c r="C77" s="41"/>
      <c r="D77" s="41"/>
      <c r="E77" s="41"/>
    </row>
    <row r="78" spans="1:5" ht="18">
      <c r="A78" s="25" t="s">
        <v>24</v>
      </c>
      <c r="B78" s="41" t="s">
        <v>86</v>
      </c>
      <c r="C78" s="41"/>
      <c r="D78" s="41"/>
      <c r="E78" s="41"/>
    </row>
    <row r="79" spans="1:5" ht="18">
      <c r="A79" s="25" t="s">
        <v>25</v>
      </c>
      <c r="B79" s="41" t="s">
        <v>87</v>
      </c>
      <c r="C79" s="41"/>
      <c r="D79" s="41"/>
      <c r="E79" s="41"/>
    </row>
    <row r="80" spans="1:5" ht="18">
      <c r="A80" s="25" t="s">
        <v>26</v>
      </c>
      <c r="B80" s="41" t="s">
        <v>88</v>
      </c>
      <c r="C80" s="41"/>
      <c r="D80" s="41"/>
      <c r="E80" s="41"/>
    </row>
    <row r="81" spans="1:5" ht="18">
      <c r="A81" s="25" t="s">
        <v>27</v>
      </c>
      <c r="B81" s="41" t="s">
        <v>89</v>
      </c>
      <c r="C81" s="41"/>
      <c r="D81" s="41"/>
      <c r="E81" s="41"/>
    </row>
    <row r="82" spans="1:5" ht="18">
      <c r="A82" s="25" t="s">
        <v>28</v>
      </c>
      <c r="B82" s="41" t="s">
        <v>90</v>
      </c>
      <c r="C82" s="41"/>
      <c r="D82" s="41"/>
      <c r="E82" s="41"/>
    </row>
    <row r="83" spans="1:5" ht="18">
      <c r="A83" s="25" t="s">
        <v>29</v>
      </c>
      <c r="B83" s="41" t="s">
        <v>91</v>
      </c>
      <c r="C83" s="41"/>
      <c r="D83" s="41"/>
      <c r="E83" s="41"/>
    </row>
    <row r="84" spans="1:5" ht="18">
      <c r="A84" s="25" t="s">
        <v>30</v>
      </c>
      <c r="B84" s="41" t="s">
        <v>92</v>
      </c>
      <c r="C84" s="41"/>
      <c r="D84" s="41"/>
      <c r="E84" s="41"/>
    </row>
    <row r="85" spans="1:5" ht="18">
      <c r="A85" s="25" t="s">
        <v>31</v>
      </c>
      <c r="B85" s="41" t="s">
        <v>93</v>
      </c>
      <c r="C85" s="41"/>
      <c r="D85" s="41"/>
      <c r="E85" s="41"/>
    </row>
    <row r="86" spans="1:5" ht="18">
      <c r="A86" s="25" t="s">
        <v>32</v>
      </c>
      <c r="B86" s="41" t="s">
        <v>94</v>
      </c>
      <c r="C86" s="41"/>
      <c r="D86" s="41"/>
      <c r="E86" s="41"/>
    </row>
    <row r="87" spans="1:5" ht="18">
      <c r="A87" s="25" t="s">
        <v>33</v>
      </c>
      <c r="B87" s="41" t="s">
        <v>95</v>
      </c>
      <c r="C87" s="41"/>
      <c r="D87" s="41"/>
      <c r="E87" s="41"/>
    </row>
    <row r="88" spans="1:5" ht="18">
      <c r="A88" s="25" t="s">
        <v>34</v>
      </c>
      <c r="B88" s="41" t="s">
        <v>96</v>
      </c>
      <c r="C88" s="41"/>
      <c r="D88" s="41"/>
      <c r="E88" s="41"/>
    </row>
    <row r="89" spans="1:5" ht="18">
      <c r="A89" s="25" t="s">
        <v>35</v>
      </c>
      <c r="B89" s="41" t="s">
        <v>97</v>
      </c>
      <c r="C89" s="41"/>
      <c r="D89" s="41"/>
      <c r="E89" s="41"/>
    </row>
    <row r="90" spans="1:5" ht="18">
      <c r="A90" s="25" t="s">
        <v>36</v>
      </c>
      <c r="B90" s="41" t="s">
        <v>98</v>
      </c>
      <c r="C90" s="41"/>
      <c r="D90" s="41"/>
      <c r="E90" s="41"/>
    </row>
    <row r="91" spans="1:5" ht="18">
      <c r="A91" s="25" t="s">
        <v>37</v>
      </c>
      <c r="B91" s="41" t="s">
        <v>99</v>
      </c>
      <c r="C91" s="41"/>
      <c r="D91" s="41"/>
      <c r="E91" s="41"/>
    </row>
    <row r="92" spans="1:5" ht="18">
      <c r="A92" s="25" t="s">
        <v>38</v>
      </c>
      <c r="B92" s="41" t="s">
        <v>100</v>
      </c>
      <c r="C92" s="41"/>
      <c r="D92" s="41"/>
      <c r="E92" s="41"/>
    </row>
    <row r="93" spans="1:5" ht="18">
      <c r="A93" s="25" t="s">
        <v>39</v>
      </c>
      <c r="B93" s="41" t="s">
        <v>101</v>
      </c>
      <c r="C93" s="41"/>
      <c r="D93" s="41"/>
      <c r="E93" s="41"/>
    </row>
    <row r="94" spans="1:5" ht="18">
      <c r="A94" s="25" t="s">
        <v>40</v>
      </c>
      <c r="B94" s="41" t="s">
        <v>102</v>
      </c>
      <c r="C94" s="41"/>
      <c r="D94" s="41"/>
      <c r="E94" s="41"/>
    </row>
    <row r="95" spans="1:5" ht="18">
      <c r="A95" s="25" t="s">
        <v>41</v>
      </c>
      <c r="B95" s="41" t="s">
        <v>103</v>
      </c>
      <c r="C95" s="41"/>
      <c r="D95" s="41"/>
      <c r="E95" s="41"/>
    </row>
    <row r="96" spans="1:5" ht="18">
      <c r="A96" s="25" t="s">
        <v>42</v>
      </c>
      <c r="B96" s="41" t="s">
        <v>104</v>
      </c>
      <c r="C96" s="41"/>
      <c r="D96" s="41"/>
      <c r="E96" s="41"/>
    </row>
    <row r="97" spans="1:5" ht="18">
      <c r="A97" s="25" t="s">
        <v>43</v>
      </c>
      <c r="B97" s="41" t="s">
        <v>105</v>
      </c>
      <c r="C97" s="41"/>
      <c r="D97" s="41"/>
      <c r="E97" s="41"/>
    </row>
    <row r="98" spans="1:5" ht="18">
      <c r="A98" s="25" t="s">
        <v>44</v>
      </c>
      <c r="B98" s="41" t="s">
        <v>106</v>
      </c>
      <c r="C98" s="41"/>
      <c r="D98" s="41"/>
      <c r="E98" s="41"/>
    </row>
    <row r="99" spans="1:5" ht="18">
      <c r="A99" s="25" t="s">
        <v>45</v>
      </c>
      <c r="B99" s="41" t="s">
        <v>107</v>
      </c>
      <c r="C99" s="41"/>
      <c r="D99" s="41"/>
      <c r="E99" s="41"/>
    </row>
    <row r="100" spans="1:5" ht="18">
      <c r="A100" s="25" t="s">
        <v>46</v>
      </c>
      <c r="B100" s="41" t="s">
        <v>108</v>
      </c>
      <c r="C100" s="41"/>
      <c r="D100" s="41"/>
      <c r="E100" s="41"/>
    </row>
    <row r="101" spans="1:5" ht="18">
      <c r="A101" s="25" t="s">
        <v>47</v>
      </c>
      <c r="B101" s="41" t="s">
        <v>109</v>
      </c>
      <c r="C101" s="41"/>
      <c r="D101" s="41"/>
      <c r="E101" s="41"/>
    </row>
    <row r="102" spans="1:5" ht="18">
      <c r="A102" s="25" t="s">
        <v>48</v>
      </c>
      <c r="B102" s="41" t="s">
        <v>110</v>
      </c>
      <c r="C102" s="41"/>
      <c r="D102" s="41"/>
      <c r="E102" s="41"/>
    </row>
    <row r="103" spans="1:5" ht="18">
      <c r="A103" s="25" t="s">
        <v>49</v>
      </c>
      <c r="B103" s="41" t="s">
        <v>111</v>
      </c>
      <c r="C103" s="41"/>
      <c r="D103" s="41"/>
      <c r="E103" s="41"/>
    </row>
    <row r="104" spans="1:5" ht="18">
      <c r="A104" s="25" t="s">
        <v>50</v>
      </c>
      <c r="B104" s="41" t="s">
        <v>112</v>
      </c>
      <c r="C104" s="41"/>
      <c r="D104" s="41"/>
      <c r="E104" s="41"/>
    </row>
    <row r="105" spans="1:5" ht="18">
      <c r="A105" s="25" t="s">
        <v>51</v>
      </c>
      <c r="B105" s="41" t="s">
        <v>113</v>
      </c>
      <c r="C105" s="41"/>
      <c r="D105" s="41"/>
      <c r="E105" s="41"/>
    </row>
    <row r="106" spans="1:5" ht="18">
      <c r="A106" s="25" t="s">
        <v>52</v>
      </c>
      <c r="B106" s="41" t="s">
        <v>114</v>
      </c>
      <c r="C106" s="41"/>
      <c r="D106" s="41"/>
      <c r="E106" s="41"/>
    </row>
    <row r="107" spans="1:5" ht="18">
      <c r="A107" s="25" t="s">
        <v>53</v>
      </c>
      <c r="B107" s="41" t="s">
        <v>115</v>
      </c>
      <c r="C107" s="41"/>
      <c r="D107" s="41"/>
      <c r="E107" s="41"/>
    </row>
    <row r="108" spans="1:5" ht="18">
      <c r="A108" s="25" t="s">
        <v>54</v>
      </c>
      <c r="B108" s="41" t="s">
        <v>116</v>
      </c>
      <c r="C108" s="41"/>
      <c r="D108" s="41"/>
      <c r="E108" s="41"/>
    </row>
    <row r="109" spans="1:5" ht="18">
      <c r="A109" s="25" t="s">
        <v>55</v>
      </c>
      <c r="B109" s="41" t="s">
        <v>117</v>
      </c>
      <c r="C109" s="41"/>
      <c r="D109" s="41"/>
      <c r="E109" s="41"/>
    </row>
    <row r="110" spans="1:5" ht="18">
      <c r="A110" s="25" t="s">
        <v>56</v>
      </c>
      <c r="B110" s="41" t="s">
        <v>118</v>
      </c>
      <c r="C110" s="41"/>
      <c r="D110" s="41"/>
      <c r="E110" s="41"/>
    </row>
    <row r="111" spans="1:5" ht="18">
      <c r="A111" s="25" t="s">
        <v>57</v>
      </c>
      <c r="B111" s="41" t="s">
        <v>119</v>
      </c>
      <c r="C111" s="41"/>
      <c r="D111" s="41"/>
      <c r="E111" s="41"/>
    </row>
    <row r="112" spans="1:5" ht="18">
      <c r="A112" s="25" t="s">
        <v>58</v>
      </c>
      <c r="B112" s="41" t="s">
        <v>120</v>
      </c>
      <c r="C112" s="41"/>
      <c r="D112" s="41"/>
      <c r="E112" s="41"/>
    </row>
    <row r="113" spans="1:5" ht="18">
      <c r="A113" s="25" t="s">
        <v>59</v>
      </c>
      <c r="B113" s="41" t="s">
        <v>121</v>
      </c>
      <c r="C113" s="41"/>
      <c r="D113" s="41"/>
      <c r="E113" s="41"/>
    </row>
    <row r="114" spans="1:5" ht="18">
      <c r="A114" s="25" t="s">
        <v>60</v>
      </c>
      <c r="B114" s="41" t="s">
        <v>122</v>
      </c>
      <c r="C114" s="41"/>
      <c r="D114" s="41"/>
      <c r="E114" s="41"/>
    </row>
    <row r="115" spans="1:5" ht="18">
      <c r="A115" s="25" t="s">
        <v>61</v>
      </c>
      <c r="B115" s="41" t="s">
        <v>123</v>
      </c>
      <c r="C115" s="41"/>
      <c r="D115" s="41"/>
      <c r="E115" s="41"/>
    </row>
    <row r="116" spans="1:5" ht="18">
      <c r="A116" s="25" t="s">
        <v>62</v>
      </c>
      <c r="B116" s="41" t="s">
        <v>124</v>
      </c>
      <c r="C116" s="41"/>
      <c r="D116" s="41"/>
      <c r="E116" s="41"/>
    </row>
    <row r="117" spans="1:5" ht="18">
      <c r="A117" s="25" t="s">
        <v>63</v>
      </c>
      <c r="B117" s="41" t="s">
        <v>125</v>
      </c>
      <c r="C117" s="41"/>
      <c r="D117" s="41"/>
      <c r="E117" s="41"/>
    </row>
    <row r="118" spans="1:5" ht="18">
      <c r="A118" s="25" t="s">
        <v>64</v>
      </c>
      <c r="B118" s="41" t="s">
        <v>126</v>
      </c>
      <c r="C118" s="41"/>
      <c r="D118" s="41"/>
      <c r="E118" s="41"/>
    </row>
    <row r="119" spans="1:5" ht="18">
      <c r="A119" s="25" t="s">
        <v>65</v>
      </c>
      <c r="B119" s="41" t="s">
        <v>127</v>
      </c>
      <c r="C119" s="41"/>
      <c r="D119" s="41"/>
      <c r="E119" s="41"/>
    </row>
    <row r="120" spans="1:5" ht="18">
      <c r="A120" s="25" t="s">
        <v>66</v>
      </c>
      <c r="B120" s="41" t="s">
        <v>128</v>
      </c>
      <c r="C120" s="41"/>
      <c r="D120" s="41"/>
      <c r="E120" s="41"/>
    </row>
    <row r="121" spans="1:5" ht="18">
      <c r="A121" s="25" t="s">
        <v>67</v>
      </c>
      <c r="B121" s="41" t="s">
        <v>129</v>
      </c>
      <c r="C121" s="41"/>
      <c r="D121" s="41"/>
      <c r="E121" s="41"/>
    </row>
    <row r="122" spans="1:5" ht="18">
      <c r="A122" s="25" t="s">
        <v>68</v>
      </c>
      <c r="B122" s="41" t="s">
        <v>130</v>
      </c>
      <c r="C122" s="41"/>
      <c r="D122" s="41"/>
      <c r="E122" s="41"/>
    </row>
    <row r="123" spans="1:5" ht="18">
      <c r="A123" s="25" t="s">
        <v>69</v>
      </c>
      <c r="B123" s="41" t="s">
        <v>131</v>
      </c>
      <c r="C123" s="41"/>
      <c r="D123" s="41"/>
      <c r="E123" s="41"/>
    </row>
    <row r="124" spans="1:5" ht="18">
      <c r="A124" s="25" t="s">
        <v>70</v>
      </c>
      <c r="B124" s="41" t="s">
        <v>132</v>
      </c>
      <c r="C124" s="41"/>
      <c r="D124" s="41"/>
      <c r="E124" s="41"/>
    </row>
    <row r="125" spans="1:5" ht="18">
      <c r="A125" s="25" t="s">
        <v>71</v>
      </c>
      <c r="B125" s="41" t="s">
        <v>133</v>
      </c>
      <c r="C125" s="41"/>
      <c r="D125" s="41"/>
      <c r="E125" s="41"/>
    </row>
    <row r="126" spans="1:5" ht="18">
      <c r="A126" s="25" t="s">
        <v>72</v>
      </c>
      <c r="B126" s="41" t="s">
        <v>134</v>
      </c>
      <c r="C126" s="41"/>
      <c r="D126" s="41"/>
      <c r="E126" s="41"/>
    </row>
    <row r="127" spans="1:5" ht="18">
      <c r="A127" s="25" t="s">
        <v>73</v>
      </c>
      <c r="B127" s="41" t="s">
        <v>135</v>
      </c>
      <c r="C127" s="41"/>
      <c r="D127" s="41"/>
      <c r="E127" s="41"/>
    </row>
    <row r="128" spans="1:5" ht="18">
      <c r="A128" s="25" t="s">
        <v>74</v>
      </c>
      <c r="B128" s="41" t="s">
        <v>136</v>
      </c>
      <c r="C128" s="41"/>
      <c r="D128" s="41"/>
      <c r="E128" s="41"/>
    </row>
  </sheetData>
  <sheetProtection/>
  <mergeCells count="10">
    <mergeCell ref="E1:J1"/>
    <mergeCell ref="K1:L1"/>
    <mergeCell ref="A1:D1"/>
    <mergeCell ref="M1:N1"/>
    <mergeCell ref="K49:N49"/>
    <mergeCell ref="K50:N50"/>
    <mergeCell ref="A49:G50"/>
    <mergeCell ref="A9:A47"/>
    <mergeCell ref="A3:N3"/>
    <mergeCell ref="A4:N4"/>
  </mergeCells>
  <dataValidations count="1">
    <dataValidation type="list" allowBlank="1" showInputMessage="1" showErrorMessage="1" sqref="E1:J1">
      <formula1>$A$73:$A$128</formula1>
    </dataValidation>
  </dataValidations>
  <printOptions verticalCentered="1"/>
  <pageMargins left="0.7" right="0.7" top="0.75" bottom="0.75" header="0.3" footer="0.3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Windows</cp:lastModifiedBy>
  <cp:lastPrinted>2015-02-09T11:55:39Z</cp:lastPrinted>
  <dcterms:created xsi:type="dcterms:W3CDTF">2006-11-27T13:08:54Z</dcterms:created>
  <dcterms:modified xsi:type="dcterms:W3CDTF">2015-02-10T12:06:39Z</dcterms:modified>
  <cp:category/>
  <cp:version/>
  <cp:contentType/>
  <cp:contentStatus/>
</cp:coreProperties>
</file>